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users\Projekte\2015HoursOutputGap\DataArchive_JAE\"/>
    </mc:Choice>
  </mc:AlternateContent>
  <bookViews>
    <workbookView xWindow="240" yWindow="360" windowWidth="14955" windowHeight="8130" activeTab="1"/>
  </bookViews>
  <sheets>
    <sheet name="Readme" sheetId="6" r:id="rId1"/>
    <sheet name="Demog_adj_hours" sheetId="2" r:id="rId2"/>
  </sheets>
  <calcPr calcId="152511"/>
</workbook>
</file>

<file path=xl/calcChain.xml><?xml version="1.0" encoding="utf-8"?>
<calcChain xmlns="http://schemas.openxmlformats.org/spreadsheetml/2006/main">
  <c r="H12" i="2" l="1"/>
  <c r="C10" i="2"/>
  <c r="C230" i="2"/>
  <c r="T227" i="2"/>
  <c r="S275" i="2" l="1"/>
  <c r="S276" i="2" s="1"/>
  <c r="S277" i="2" s="1"/>
  <c r="T275" i="2"/>
  <c r="T276" i="2" s="1"/>
  <c r="T277" i="2" s="1"/>
  <c r="U275" i="2"/>
  <c r="V275" i="2"/>
  <c r="V276" i="2" s="1"/>
  <c r="V277" i="2" s="1"/>
  <c r="W275" i="2"/>
  <c r="W276" i="2"/>
  <c r="W277" i="2" s="1"/>
  <c r="X275" i="2"/>
  <c r="X276" i="2" s="1"/>
  <c r="X277" i="2" s="1"/>
  <c r="Y275" i="2"/>
  <c r="Y276" i="2" s="1"/>
  <c r="Y277" i="2" s="1"/>
  <c r="R275" i="2"/>
  <c r="R276" i="2" s="1"/>
  <c r="R277" i="2" s="1"/>
  <c r="R279" i="2"/>
  <c r="R280" i="2" s="1"/>
  <c r="R281" i="2" s="1"/>
  <c r="R282" i="2" s="1"/>
  <c r="R283" i="2" s="1"/>
  <c r="C282" i="2"/>
  <c r="C283" i="2"/>
  <c r="C284" i="2"/>
  <c r="C285" i="2"/>
  <c r="C286" i="2"/>
  <c r="C281" i="2"/>
  <c r="S271" i="2"/>
  <c r="S272" i="2" s="1"/>
  <c r="S273" i="2" s="1"/>
  <c r="T271" i="2"/>
  <c r="T272" i="2" s="1"/>
  <c r="T273" i="2" s="1"/>
  <c r="U271" i="2"/>
  <c r="U272" i="2"/>
  <c r="U273" i="2" s="1"/>
  <c r="V271" i="2"/>
  <c r="V272" i="2"/>
  <c r="V273" i="2" s="1"/>
  <c r="W271" i="2"/>
  <c r="W272" i="2" s="1"/>
  <c r="W273" i="2" s="1"/>
  <c r="X271" i="2"/>
  <c r="X272" i="2" s="1"/>
  <c r="X273" i="2" s="1"/>
  <c r="Y271" i="2"/>
  <c r="Y272" i="2" s="1"/>
  <c r="Y273" i="2" s="1"/>
  <c r="R271" i="2"/>
  <c r="R272" i="2"/>
  <c r="R273" i="2"/>
  <c r="H274" i="2" s="1"/>
  <c r="R59" i="2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19" i="2"/>
  <c r="R20" i="2"/>
  <c r="R21" i="2" s="1"/>
  <c r="R22" i="2" s="1"/>
  <c r="R23" i="2" s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10" i="2"/>
  <c r="C280" i="2"/>
  <c r="C279" i="2"/>
  <c r="X239" i="2"/>
  <c r="X240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88" i="2"/>
  <c r="H11" i="2"/>
  <c r="I11" i="2" s="1"/>
  <c r="U259" i="2"/>
  <c r="U260" i="2" s="1"/>
  <c r="U261" i="2" s="1"/>
  <c r="S267" i="2"/>
  <c r="S268" i="2"/>
  <c r="T267" i="2"/>
  <c r="T268" i="2" s="1"/>
  <c r="T269" i="2" s="1"/>
  <c r="U267" i="2"/>
  <c r="U268" i="2" s="1"/>
  <c r="U269" i="2" s="1"/>
  <c r="V267" i="2"/>
  <c r="V268" i="2"/>
  <c r="V269" i="2" s="1"/>
  <c r="W267" i="2"/>
  <c r="W268" i="2" s="1"/>
  <c r="W269" i="2" s="1"/>
  <c r="X267" i="2"/>
  <c r="X268" i="2" s="1"/>
  <c r="X269" i="2" s="1"/>
  <c r="Y267" i="2"/>
  <c r="Y268" i="2" s="1"/>
  <c r="Y269" i="2" s="1"/>
  <c r="R267" i="2"/>
  <c r="R268" i="2" s="1"/>
  <c r="S263" i="2"/>
  <c r="S264" i="2" s="1"/>
  <c r="S265" i="2" s="1"/>
  <c r="T263" i="2"/>
  <c r="T264" i="2" s="1"/>
  <c r="T265" i="2" s="1"/>
  <c r="U263" i="2"/>
  <c r="U264" i="2" s="1"/>
  <c r="U265" i="2" s="1"/>
  <c r="V263" i="2"/>
  <c r="V264" i="2" s="1"/>
  <c r="V265" i="2" s="1"/>
  <c r="W263" i="2"/>
  <c r="X263" i="2"/>
  <c r="X264" i="2" s="1"/>
  <c r="X265" i="2" s="1"/>
  <c r="Y263" i="2"/>
  <c r="Y264" i="2"/>
  <c r="Y265" i="2"/>
  <c r="R263" i="2"/>
  <c r="R264" i="2" s="1"/>
  <c r="S259" i="2"/>
  <c r="S260" i="2"/>
  <c r="S261" i="2" s="1"/>
  <c r="T259" i="2"/>
  <c r="T260" i="2" s="1"/>
  <c r="T261" i="2" s="1"/>
  <c r="V259" i="2"/>
  <c r="V260" i="2" s="1"/>
  <c r="V261" i="2" s="1"/>
  <c r="W259" i="2"/>
  <c r="W260" i="2" s="1"/>
  <c r="W261" i="2" s="1"/>
  <c r="X259" i="2"/>
  <c r="X260" i="2" s="1"/>
  <c r="X261" i="2" s="1"/>
  <c r="Y259" i="2"/>
  <c r="Y260" i="2"/>
  <c r="Y261" i="2" s="1"/>
  <c r="R259" i="2"/>
  <c r="S255" i="2"/>
  <c r="S256" i="2"/>
  <c r="S257" i="2" s="1"/>
  <c r="T255" i="2"/>
  <c r="T256" i="2" s="1"/>
  <c r="T257" i="2" s="1"/>
  <c r="U255" i="2"/>
  <c r="U256" i="2" s="1"/>
  <c r="U257" i="2" s="1"/>
  <c r="V255" i="2"/>
  <c r="V256" i="2" s="1"/>
  <c r="V257" i="2" s="1"/>
  <c r="W255" i="2"/>
  <c r="W256" i="2"/>
  <c r="W257" i="2"/>
  <c r="X255" i="2"/>
  <c r="X256" i="2" s="1"/>
  <c r="X257" i="2" s="1"/>
  <c r="Y255" i="2"/>
  <c r="Y256" i="2" s="1"/>
  <c r="Y257" i="2" s="1"/>
  <c r="R255" i="2"/>
  <c r="R256" i="2"/>
  <c r="R257" i="2" s="1"/>
  <c r="S251" i="2"/>
  <c r="S252" i="2" s="1"/>
  <c r="S253" i="2" s="1"/>
  <c r="T251" i="2"/>
  <c r="T252" i="2" s="1"/>
  <c r="T253" i="2" s="1"/>
  <c r="U251" i="2"/>
  <c r="U252" i="2" s="1"/>
  <c r="U253" i="2" s="1"/>
  <c r="V251" i="2"/>
  <c r="V252" i="2" s="1"/>
  <c r="V253" i="2" s="1"/>
  <c r="W251" i="2"/>
  <c r="W252" i="2" s="1"/>
  <c r="W253" i="2" s="1"/>
  <c r="X251" i="2"/>
  <c r="X252" i="2"/>
  <c r="Y251" i="2"/>
  <c r="Y252" i="2" s="1"/>
  <c r="Y253" i="2" s="1"/>
  <c r="S247" i="2"/>
  <c r="S248" i="2"/>
  <c r="S249" i="2"/>
  <c r="T247" i="2"/>
  <c r="T248" i="2" s="1"/>
  <c r="T249" i="2" s="1"/>
  <c r="U247" i="2"/>
  <c r="U248" i="2" s="1"/>
  <c r="U249" i="2" s="1"/>
  <c r="V247" i="2"/>
  <c r="V248" i="2"/>
  <c r="V249" i="2" s="1"/>
  <c r="W247" i="2"/>
  <c r="X247" i="2"/>
  <c r="X248" i="2"/>
  <c r="X249" i="2" s="1"/>
  <c r="Y247" i="2"/>
  <c r="Y248" i="2" s="1"/>
  <c r="Y249" i="2" s="1"/>
  <c r="R247" i="2"/>
  <c r="R248" i="2" s="1"/>
  <c r="R249" i="2" s="1"/>
  <c r="W279" i="2"/>
  <c r="W280" i="2" s="1"/>
  <c r="W281" i="2" s="1"/>
  <c r="W282" i="2" s="1"/>
  <c r="W283" i="2" s="1"/>
  <c r="W284" i="2" s="1"/>
  <c r="W285" i="2" s="1"/>
  <c r="W286" i="2" s="1"/>
  <c r="U279" i="2"/>
  <c r="U280" i="2" s="1"/>
  <c r="U281" i="2" s="1"/>
  <c r="U282" i="2" s="1"/>
  <c r="U283" i="2" s="1"/>
  <c r="U284" i="2" s="1"/>
  <c r="U285" i="2" s="1"/>
  <c r="U286" i="2" s="1"/>
  <c r="V279" i="2"/>
  <c r="V280" i="2" s="1"/>
  <c r="V281" i="2" s="1"/>
  <c r="V282" i="2" s="1"/>
  <c r="V283" i="2" s="1"/>
  <c r="V284" i="2" s="1"/>
  <c r="V285" i="2" s="1"/>
  <c r="V286" i="2" s="1"/>
  <c r="T279" i="2"/>
  <c r="T280" i="2" s="1"/>
  <c r="T281" i="2" s="1"/>
  <c r="T282" i="2" s="1"/>
  <c r="T283" i="2" s="1"/>
  <c r="T284" i="2" s="1"/>
  <c r="T285" i="2" s="1"/>
  <c r="T286" i="2" s="1"/>
  <c r="Y279" i="2"/>
  <c r="Y280" i="2" s="1"/>
  <c r="Y281" i="2" s="1"/>
  <c r="Y282" i="2" s="1"/>
  <c r="Y283" i="2" s="1"/>
  <c r="Y284" i="2" s="1"/>
  <c r="Y285" i="2" s="1"/>
  <c r="Y286" i="2" s="1"/>
  <c r="X279" i="2"/>
  <c r="X280" i="2" s="1"/>
  <c r="X281" i="2" s="1"/>
  <c r="X282" i="2" s="1"/>
  <c r="X283" i="2" s="1"/>
  <c r="X284" i="2" s="1"/>
  <c r="X285" i="2" s="1"/>
  <c r="X286" i="2" s="1"/>
  <c r="S243" i="2"/>
  <c r="S244" i="2" s="1"/>
  <c r="T243" i="2"/>
  <c r="T244" i="2" s="1"/>
  <c r="T245" i="2" s="1"/>
  <c r="U243" i="2"/>
  <c r="U244" i="2" s="1"/>
  <c r="U245" i="2" s="1"/>
  <c r="V243" i="2"/>
  <c r="V244" i="2" s="1"/>
  <c r="V245" i="2" s="1"/>
  <c r="W243" i="2"/>
  <c r="W244" i="2" s="1"/>
  <c r="W245" i="2" s="1"/>
  <c r="X243" i="2"/>
  <c r="X244" i="2" s="1"/>
  <c r="X245" i="2" s="1"/>
  <c r="Y243" i="2"/>
  <c r="Y244" i="2" s="1"/>
  <c r="Y245" i="2" s="1"/>
  <c r="R243" i="2"/>
  <c r="R244" i="2" s="1"/>
  <c r="R245" i="2" s="1"/>
  <c r="H245" i="2" s="1"/>
  <c r="S239" i="2"/>
  <c r="S240" i="2"/>
  <c r="S241" i="2" s="1"/>
  <c r="T239" i="2"/>
  <c r="U239" i="2"/>
  <c r="U240" i="2" s="1"/>
  <c r="U241" i="2" s="1"/>
  <c r="V239" i="2"/>
  <c r="V240" i="2"/>
  <c r="W239" i="2"/>
  <c r="W240" i="2" s="1"/>
  <c r="W241" i="2" s="1"/>
  <c r="X241" i="2"/>
  <c r="Y239" i="2"/>
  <c r="Y240" i="2" s="1"/>
  <c r="Y241" i="2" s="1"/>
  <c r="R239" i="2"/>
  <c r="R240" i="2"/>
  <c r="R241" i="2" s="1"/>
  <c r="S235" i="2"/>
  <c r="S236" i="2"/>
  <c r="S237" i="2"/>
  <c r="T235" i="2"/>
  <c r="T236" i="2" s="1"/>
  <c r="T237" i="2" s="1"/>
  <c r="H237" i="2" s="1"/>
  <c r="U235" i="2"/>
  <c r="U236" i="2" s="1"/>
  <c r="V235" i="2"/>
  <c r="V236" i="2"/>
  <c r="V237" i="2"/>
  <c r="W235" i="2"/>
  <c r="W236" i="2" s="1"/>
  <c r="W237" i="2" s="1"/>
  <c r="X235" i="2"/>
  <c r="X236" i="2" s="1"/>
  <c r="X237" i="2" s="1"/>
  <c r="Y235" i="2"/>
  <c r="Y236" i="2"/>
  <c r="Y237" i="2" s="1"/>
  <c r="R235" i="2"/>
  <c r="R236" i="2" s="1"/>
  <c r="R237" i="2" s="1"/>
  <c r="S231" i="2"/>
  <c r="S232" i="2" s="1"/>
  <c r="S233" i="2" s="1"/>
  <c r="T231" i="2"/>
  <c r="T232" i="2" s="1"/>
  <c r="T233" i="2" s="1"/>
  <c r="U231" i="2"/>
  <c r="U232" i="2" s="1"/>
  <c r="U233" i="2" s="1"/>
  <c r="V231" i="2"/>
  <c r="V232" i="2"/>
  <c r="V233" i="2" s="1"/>
  <c r="W231" i="2"/>
  <c r="W232" i="2"/>
  <c r="W233" i="2" s="1"/>
  <c r="X231" i="2"/>
  <c r="X232" i="2"/>
  <c r="X233" i="2"/>
  <c r="Y231" i="2"/>
  <c r="Y232" i="2" s="1"/>
  <c r="Y233" i="2" s="1"/>
  <c r="R231" i="2"/>
  <c r="R232" i="2" s="1"/>
  <c r="R233" i="2" s="1"/>
  <c r="S227" i="2"/>
  <c r="T228" i="2"/>
  <c r="T229" i="2" s="1"/>
  <c r="U227" i="2"/>
  <c r="V227" i="2"/>
  <c r="V228" i="2" s="1"/>
  <c r="V229" i="2" s="1"/>
  <c r="W227" i="2"/>
  <c r="W228" i="2" s="1"/>
  <c r="W229" i="2" s="1"/>
  <c r="X227" i="2"/>
  <c r="X228" i="2" s="1"/>
  <c r="X229" i="2" s="1"/>
  <c r="Y227" i="2"/>
  <c r="Y228" i="2" s="1"/>
  <c r="Y229" i="2" s="1"/>
  <c r="R227" i="2"/>
  <c r="S223" i="2"/>
  <c r="S224" i="2"/>
  <c r="S225" i="2" s="1"/>
  <c r="T223" i="2"/>
  <c r="T224" i="2" s="1"/>
  <c r="T225" i="2" s="1"/>
  <c r="U223" i="2"/>
  <c r="U224" i="2" s="1"/>
  <c r="U225" i="2" s="1"/>
  <c r="V223" i="2"/>
  <c r="V224" i="2" s="1"/>
  <c r="V225" i="2" s="1"/>
  <c r="W223" i="2"/>
  <c r="W224" i="2"/>
  <c r="W225" i="2" s="1"/>
  <c r="X223" i="2"/>
  <c r="X224" i="2" s="1"/>
  <c r="X225" i="2" s="1"/>
  <c r="Y223" i="2"/>
  <c r="Y224" i="2" s="1"/>
  <c r="Y225" i="2" s="1"/>
  <c r="R223" i="2"/>
  <c r="H223" i="2" s="1"/>
  <c r="S219" i="2"/>
  <c r="S220" i="2" s="1"/>
  <c r="S221" i="2" s="1"/>
  <c r="T219" i="2"/>
  <c r="T220" i="2" s="1"/>
  <c r="T221" i="2" s="1"/>
  <c r="U219" i="2"/>
  <c r="U220" i="2"/>
  <c r="U221" i="2" s="1"/>
  <c r="H222" i="2" s="1"/>
  <c r="V219" i="2"/>
  <c r="V220" i="2"/>
  <c r="V221" i="2"/>
  <c r="W219" i="2"/>
  <c r="W220" i="2" s="1"/>
  <c r="W221" i="2" s="1"/>
  <c r="X219" i="2"/>
  <c r="X220" i="2" s="1"/>
  <c r="X221" i="2" s="1"/>
  <c r="Y219" i="2"/>
  <c r="Y220" i="2"/>
  <c r="Y221" i="2" s="1"/>
  <c r="R219" i="2"/>
  <c r="R220" i="2"/>
  <c r="S179" i="2"/>
  <c r="S180" i="2" s="1"/>
  <c r="S181" i="2" s="1"/>
  <c r="S182" i="2" s="1"/>
  <c r="S183" i="2" s="1"/>
  <c r="S184" i="2" s="1"/>
  <c r="S185" i="2" s="1"/>
  <c r="S186" i="2" s="1"/>
  <c r="S187" i="2" s="1"/>
  <c r="S188" i="2" s="1"/>
  <c r="S189" i="2" s="1"/>
  <c r="S190" i="2" s="1"/>
  <c r="S191" i="2" s="1"/>
  <c r="S192" i="2" s="1"/>
  <c r="S193" i="2" s="1"/>
  <c r="S194" i="2" s="1"/>
  <c r="S195" i="2" s="1"/>
  <c r="S196" i="2" s="1"/>
  <c r="S197" i="2" s="1"/>
  <c r="S198" i="2" s="1"/>
  <c r="S199" i="2" s="1"/>
  <c r="S200" i="2" s="1"/>
  <c r="S201" i="2" s="1"/>
  <c r="S202" i="2" s="1"/>
  <c r="S203" i="2" s="1"/>
  <c r="S204" i="2" s="1"/>
  <c r="S205" i="2" s="1"/>
  <c r="S206" i="2" s="1"/>
  <c r="S207" i="2" s="1"/>
  <c r="S208" i="2" s="1"/>
  <c r="S209" i="2" s="1"/>
  <c r="S210" i="2" s="1"/>
  <c r="S211" i="2" s="1"/>
  <c r="S212" i="2" s="1"/>
  <c r="S213" i="2" s="1"/>
  <c r="S214" i="2" s="1"/>
  <c r="S215" i="2" s="1"/>
  <c r="S216" i="2" s="1"/>
  <c r="S217" i="2" s="1"/>
  <c r="T179" i="2"/>
  <c r="T180" i="2"/>
  <c r="T181" i="2"/>
  <c r="T182" i="2" s="1"/>
  <c r="T183" i="2" s="1"/>
  <c r="T184" i="2" s="1"/>
  <c r="T185" i="2" s="1"/>
  <c r="T186" i="2" s="1"/>
  <c r="T187" i="2" s="1"/>
  <c r="T188" i="2" s="1"/>
  <c r="T189" i="2" s="1"/>
  <c r="T190" i="2" s="1"/>
  <c r="T191" i="2" s="1"/>
  <c r="T192" i="2" s="1"/>
  <c r="T193" i="2" s="1"/>
  <c r="T194" i="2" s="1"/>
  <c r="T195" i="2" s="1"/>
  <c r="T196" i="2" s="1"/>
  <c r="T197" i="2" s="1"/>
  <c r="T198" i="2" s="1"/>
  <c r="T199" i="2" s="1"/>
  <c r="T200" i="2" s="1"/>
  <c r="T201" i="2" s="1"/>
  <c r="T202" i="2" s="1"/>
  <c r="T203" i="2" s="1"/>
  <c r="T204" i="2" s="1"/>
  <c r="T205" i="2" s="1"/>
  <c r="T206" i="2" s="1"/>
  <c r="T207" i="2" s="1"/>
  <c r="T208" i="2" s="1"/>
  <c r="T209" i="2" s="1"/>
  <c r="T210" i="2" s="1"/>
  <c r="T211" i="2" s="1"/>
  <c r="T212" i="2" s="1"/>
  <c r="T213" i="2" s="1"/>
  <c r="T214" i="2" s="1"/>
  <c r="T215" i="2" s="1"/>
  <c r="T216" i="2" s="1"/>
  <c r="T217" i="2" s="1"/>
  <c r="U179" i="2"/>
  <c r="U180" i="2" s="1"/>
  <c r="U181" i="2" s="1"/>
  <c r="U182" i="2"/>
  <c r="U183" i="2" s="1"/>
  <c r="U184" i="2" s="1"/>
  <c r="U185" i="2" s="1"/>
  <c r="U186" i="2" s="1"/>
  <c r="U187" i="2" s="1"/>
  <c r="U188" i="2" s="1"/>
  <c r="U189" i="2" s="1"/>
  <c r="U190" i="2" s="1"/>
  <c r="U191" i="2" s="1"/>
  <c r="U192" i="2" s="1"/>
  <c r="U193" i="2" s="1"/>
  <c r="U194" i="2" s="1"/>
  <c r="U195" i="2" s="1"/>
  <c r="U196" i="2" s="1"/>
  <c r="U197" i="2" s="1"/>
  <c r="U198" i="2" s="1"/>
  <c r="U199" i="2" s="1"/>
  <c r="U200" i="2" s="1"/>
  <c r="U201" i="2" s="1"/>
  <c r="U202" i="2" s="1"/>
  <c r="U203" i="2" s="1"/>
  <c r="U204" i="2" s="1"/>
  <c r="U205" i="2" s="1"/>
  <c r="U206" i="2" s="1"/>
  <c r="U207" i="2" s="1"/>
  <c r="U208" i="2" s="1"/>
  <c r="U209" i="2" s="1"/>
  <c r="U210" i="2" s="1"/>
  <c r="U211" i="2" s="1"/>
  <c r="U212" i="2" s="1"/>
  <c r="U213" i="2" s="1"/>
  <c r="U214" i="2" s="1"/>
  <c r="U215" i="2" s="1"/>
  <c r="U216" i="2" s="1"/>
  <c r="U217" i="2" s="1"/>
  <c r="V179" i="2"/>
  <c r="V180" i="2" s="1"/>
  <c r="V181" i="2" s="1"/>
  <c r="V182" i="2" s="1"/>
  <c r="V183" i="2" s="1"/>
  <c r="V184" i="2" s="1"/>
  <c r="V185" i="2" s="1"/>
  <c r="V186" i="2" s="1"/>
  <c r="V187" i="2" s="1"/>
  <c r="V188" i="2" s="1"/>
  <c r="V189" i="2" s="1"/>
  <c r="V190" i="2" s="1"/>
  <c r="V191" i="2" s="1"/>
  <c r="V192" i="2" s="1"/>
  <c r="V193" i="2" s="1"/>
  <c r="V194" i="2" s="1"/>
  <c r="V195" i="2" s="1"/>
  <c r="V196" i="2" s="1"/>
  <c r="V197" i="2" s="1"/>
  <c r="V198" i="2" s="1"/>
  <c r="V199" i="2" s="1"/>
  <c r="V200" i="2" s="1"/>
  <c r="V201" i="2" s="1"/>
  <c r="V202" i="2" s="1"/>
  <c r="V203" i="2" s="1"/>
  <c r="V204" i="2" s="1"/>
  <c r="V205" i="2" s="1"/>
  <c r="V206" i="2" s="1"/>
  <c r="V207" i="2" s="1"/>
  <c r="V208" i="2" s="1"/>
  <c r="V209" i="2" s="1"/>
  <c r="V210" i="2" s="1"/>
  <c r="V211" i="2" s="1"/>
  <c r="V212" i="2" s="1"/>
  <c r="V213" i="2" s="1"/>
  <c r="V214" i="2" s="1"/>
  <c r="V215" i="2" s="1"/>
  <c r="V216" i="2" s="1"/>
  <c r="V217" i="2" s="1"/>
  <c r="W179" i="2"/>
  <c r="W180" i="2"/>
  <c r="W181" i="2"/>
  <c r="W182" i="2" s="1"/>
  <c r="W183" i="2" s="1"/>
  <c r="W184" i="2" s="1"/>
  <c r="W185" i="2" s="1"/>
  <c r="W186" i="2" s="1"/>
  <c r="W187" i="2" s="1"/>
  <c r="W188" i="2" s="1"/>
  <c r="W189" i="2" s="1"/>
  <c r="W190" i="2" s="1"/>
  <c r="W191" i="2" s="1"/>
  <c r="W192" i="2" s="1"/>
  <c r="W193" i="2" s="1"/>
  <c r="W194" i="2" s="1"/>
  <c r="W195" i="2" s="1"/>
  <c r="W196" i="2" s="1"/>
  <c r="W197" i="2" s="1"/>
  <c r="W198" i="2" s="1"/>
  <c r="W199" i="2" s="1"/>
  <c r="W200" i="2" s="1"/>
  <c r="W201" i="2" s="1"/>
  <c r="W202" i="2" s="1"/>
  <c r="W203" i="2" s="1"/>
  <c r="W204" i="2" s="1"/>
  <c r="W205" i="2" s="1"/>
  <c r="W206" i="2" s="1"/>
  <c r="W207" i="2" s="1"/>
  <c r="W208" i="2" s="1"/>
  <c r="W209" i="2" s="1"/>
  <c r="W210" i="2" s="1"/>
  <c r="W211" i="2" s="1"/>
  <c r="W212" i="2" s="1"/>
  <c r="W213" i="2" s="1"/>
  <c r="W214" i="2" s="1"/>
  <c r="W215" i="2" s="1"/>
  <c r="W216" i="2" s="1"/>
  <c r="W217" i="2" s="1"/>
  <c r="X179" i="2"/>
  <c r="X180" i="2"/>
  <c r="X181" i="2"/>
  <c r="X182" i="2" s="1"/>
  <c r="X183" i="2" s="1"/>
  <c r="X184" i="2" s="1"/>
  <c r="X185" i="2" s="1"/>
  <c r="X186" i="2"/>
  <c r="X187" i="2" s="1"/>
  <c r="X188" i="2" s="1"/>
  <c r="X189" i="2" s="1"/>
  <c r="X190" i="2" s="1"/>
  <c r="X191" i="2" s="1"/>
  <c r="X192" i="2" s="1"/>
  <c r="X193" i="2" s="1"/>
  <c r="X194" i="2" s="1"/>
  <c r="X195" i="2" s="1"/>
  <c r="X196" i="2" s="1"/>
  <c r="X197" i="2" s="1"/>
  <c r="X198" i="2" s="1"/>
  <c r="X199" i="2" s="1"/>
  <c r="X200" i="2" s="1"/>
  <c r="X201" i="2" s="1"/>
  <c r="X202" i="2" s="1"/>
  <c r="X203" i="2" s="1"/>
  <c r="X204" i="2" s="1"/>
  <c r="X205" i="2" s="1"/>
  <c r="X206" i="2" s="1"/>
  <c r="X207" i="2" s="1"/>
  <c r="X208" i="2" s="1"/>
  <c r="X209" i="2" s="1"/>
  <c r="X210" i="2" s="1"/>
  <c r="X211" i="2" s="1"/>
  <c r="X212" i="2" s="1"/>
  <c r="X213" i="2" s="1"/>
  <c r="X214" i="2" s="1"/>
  <c r="X215" i="2" s="1"/>
  <c r="X216" i="2" s="1"/>
  <c r="X217" i="2" s="1"/>
  <c r="Y179" i="2"/>
  <c r="Y180" i="2" s="1"/>
  <c r="Y181" i="2" s="1"/>
  <c r="Y182" i="2" s="1"/>
  <c r="Y183" i="2" s="1"/>
  <c r="Y184" i="2" s="1"/>
  <c r="Y185" i="2" s="1"/>
  <c r="Y186" i="2" s="1"/>
  <c r="Y187" i="2" s="1"/>
  <c r="Y188" i="2" s="1"/>
  <c r="Y189" i="2" s="1"/>
  <c r="Y190" i="2" s="1"/>
  <c r="Y191" i="2" s="1"/>
  <c r="Y192" i="2" s="1"/>
  <c r="Y193" i="2" s="1"/>
  <c r="Y194" i="2" s="1"/>
  <c r="Y195" i="2" s="1"/>
  <c r="Y196" i="2" s="1"/>
  <c r="Y197" i="2" s="1"/>
  <c r="Y198" i="2" s="1"/>
  <c r="Y199" i="2" s="1"/>
  <c r="Y200" i="2" s="1"/>
  <c r="Y201" i="2" s="1"/>
  <c r="Y202" i="2" s="1"/>
  <c r="Y203" i="2" s="1"/>
  <c r="Y204" i="2" s="1"/>
  <c r="Y205" i="2" s="1"/>
  <c r="Y206" i="2" s="1"/>
  <c r="Y207" i="2" s="1"/>
  <c r="Y208" i="2" s="1"/>
  <c r="Y209" i="2" s="1"/>
  <c r="Y210" i="2" s="1"/>
  <c r="Y211" i="2" s="1"/>
  <c r="Y212" i="2" s="1"/>
  <c r="Y213" i="2" s="1"/>
  <c r="Y214" i="2" s="1"/>
  <c r="Y215" i="2" s="1"/>
  <c r="Y216" i="2" s="1"/>
  <c r="Y217" i="2" s="1"/>
  <c r="R179" i="2"/>
  <c r="S139" i="2"/>
  <c r="S140" i="2" s="1"/>
  <c r="S141" i="2" s="1"/>
  <c r="S142" i="2" s="1"/>
  <c r="S143" i="2" s="1"/>
  <c r="S144" i="2" s="1"/>
  <c r="S145" i="2" s="1"/>
  <c r="S146" i="2" s="1"/>
  <c r="S147" i="2" s="1"/>
  <c r="S148" i="2" s="1"/>
  <c r="S149" i="2" s="1"/>
  <c r="S150" i="2" s="1"/>
  <c r="S151" i="2" s="1"/>
  <c r="S152" i="2" s="1"/>
  <c r="S153" i="2" s="1"/>
  <c r="S154" i="2" s="1"/>
  <c r="S155" i="2" s="1"/>
  <c r="S156" i="2" s="1"/>
  <c r="S157" i="2" s="1"/>
  <c r="S158" i="2" s="1"/>
  <c r="S159" i="2" s="1"/>
  <c r="S160" i="2" s="1"/>
  <c r="S161" i="2" s="1"/>
  <c r="S162" i="2" s="1"/>
  <c r="S163" i="2" s="1"/>
  <c r="S164" i="2" s="1"/>
  <c r="S165" i="2" s="1"/>
  <c r="S166" i="2" s="1"/>
  <c r="S167" i="2" s="1"/>
  <c r="S168" i="2" s="1"/>
  <c r="S169" i="2" s="1"/>
  <c r="S170" i="2" s="1"/>
  <c r="S171" i="2" s="1"/>
  <c r="S172" i="2" s="1"/>
  <c r="S173" i="2" s="1"/>
  <c r="S174" i="2" s="1"/>
  <c r="S175" i="2" s="1"/>
  <c r="S176" i="2" s="1"/>
  <c r="S177" i="2" s="1"/>
  <c r="T139" i="2"/>
  <c r="T140" i="2" s="1"/>
  <c r="U139" i="2"/>
  <c r="U140" i="2" s="1"/>
  <c r="U141" i="2" s="1"/>
  <c r="U142" i="2" s="1"/>
  <c r="U143" i="2" s="1"/>
  <c r="U144" i="2" s="1"/>
  <c r="U145" i="2" s="1"/>
  <c r="U146" i="2" s="1"/>
  <c r="U147" i="2" s="1"/>
  <c r="U148" i="2" s="1"/>
  <c r="U149" i="2" s="1"/>
  <c r="U150" i="2" s="1"/>
  <c r="U151" i="2" s="1"/>
  <c r="U152" i="2" s="1"/>
  <c r="U153" i="2" s="1"/>
  <c r="U154" i="2" s="1"/>
  <c r="U155" i="2" s="1"/>
  <c r="U156" i="2" s="1"/>
  <c r="U157" i="2" s="1"/>
  <c r="U158" i="2" s="1"/>
  <c r="U159" i="2" s="1"/>
  <c r="U160" i="2" s="1"/>
  <c r="U161" i="2" s="1"/>
  <c r="U162" i="2" s="1"/>
  <c r="U163" i="2" s="1"/>
  <c r="U164" i="2" s="1"/>
  <c r="U165" i="2" s="1"/>
  <c r="U166" i="2" s="1"/>
  <c r="U167" i="2" s="1"/>
  <c r="U168" i="2" s="1"/>
  <c r="U169" i="2" s="1"/>
  <c r="U170" i="2" s="1"/>
  <c r="U171" i="2" s="1"/>
  <c r="U172" i="2" s="1"/>
  <c r="U173" i="2" s="1"/>
  <c r="U174" i="2" s="1"/>
  <c r="U175" i="2" s="1"/>
  <c r="U176" i="2" s="1"/>
  <c r="U177" i="2" s="1"/>
  <c r="V139" i="2"/>
  <c r="V140" i="2" s="1"/>
  <c r="V141" i="2" s="1"/>
  <c r="V142" i="2" s="1"/>
  <c r="V143" i="2" s="1"/>
  <c r="V144" i="2" s="1"/>
  <c r="V145" i="2" s="1"/>
  <c r="V146" i="2" s="1"/>
  <c r="V147" i="2" s="1"/>
  <c r="V148" i="2" s="1"/>
  <c r="V149" i="2" s="1"/>
  <c r="V150" i="2" s="1"/>
  <c r="V151" i="2" s="1"/>
  <c r="V152" i="2" s="1"/>
  <c r="V153" i="2" s="1"/>
  <c r="V154" i="2" s="1"/>
  <c r="V155" i="2" s="1"/>
  <c r="V156" i="2" s="1"/>
  <c r="V157" i="2" s="1"/>
  <c r="V158" i="2" s="1"/>
  <c r="V159" i="2" s="1"/>
  <c r="V160" i="2" s="1"/>
  <c r="V161" i="2" s="1"/>
  <c r="V162" i="2" s="1"/>
  <c r="V163" i="2" s="1"/>
  <c r="V164" i="2" s="1"/>
  <c r="V165" i="2" s="1"/>
  <c r="V166" i="2" s="1"/>
  <c r="V167" i="2" s="1"/>
  <c r="V168" i="2" s="1"/>
  <c r="V169" i="2" s="1"/>
  <c r="V170" i="2" s="1"/>
  <c r="V171" i="2" s="1"/>
  <c r="V172" i="2" s="1"/>
  <c r="V173" i="2" s="1"/>
  <c r="V174" i="2" s="1"/>
  <c r="V175" i="2" s="1"/>
  <c r="V176" i="2" s="1"/>
  <c r="V177" i="2" s="1"/>
  <c r="W139" i="2"/>
  <c r="W140" i="2" s="1"/>
  <c r="W141" i="2" s="1"/>
  <c r="W142" i="2" s="1"/>
  <c r="W143" i="2" s="1"/>
  <c r="W144" i="2" s="1"/>
  <c r="W145" i="2" s="1"/>
  <c r="W146" i="2" s="1"/>
  <c r="W147" i="2" s="1"/>
  <c r="W148" i="2" s="1"/>
  <c r="W149" i="2" s="1"/>
  <c r="W150" i="2" s="1"/>
  <c r="W151" i="2" s="1"/>
  <c r="W152" i="2" s="1"/>
  <c r="W153" i="2" s="1"/>
  <c r="W154" i="2" s="1"/>
  <c r="W155" i="2" s="1"/>
  <c r="W156" i="2" s="1"/>
  <c r="W157" i="2" s="1"/>
  <c r="W158" i="2" s="1"/>
  <c r="W159" i="2" s="1"/>
  <c r="W160" i="2" s="1"/>
  <c r="W161" i="2" s="1"/>
  <c r="W162" i="2" s="1"/>
  <c r="W163" i="2" s="1"/>
  <c r="W164" i="2" s="1"/>
  <c r="W165" i="2" s="1"/>
  <c r="W166" i="2" s="1"/>
  <c r="W167" i="2" s="1"/>
  <c r="W168" i="2" s="1"/>
  <c r="W169" i="2" s="1"/>
  <c r="W170" i="2" s="1"/>
  <c r="W171" i="2" s="1"/>
  <c r="W172" i="2" s="1"/>
  <c r="W173" i="2" s="1"/>
  <c r="W174" i="2" s="1"/>
  <c r="W175" i="2" s="1"/>
  <c r="W176" i="2" s="1"/>
  <c r="W177" i="2" s="1"/>
  <c r="X139" i="2"/>
  <c r="X140" i="2" s="1"/>
  <c r="X141" i="2" s="1"/>
  <c r="X142" i="2" s="1"/>
  <c r="X143" i="2" s="1"/>
  <c r="X144" i="2" s="1"/>
  <c r="X145" i="2" s="1"/>
  <c r="X146" i="2" s="1"/>
  <c r="X147" i="2" s="1"/>
  <c r="X148" i="2" s="1"/>
  <c r="X149" i="2" s="1"/>
  <c r="X150" i="2" s="1"/>
  <c r="X151" i="2" s="1"/>
  <c r="X152" i="2" s="1"/>
  <c r="X153" i="2" s="1"/>
  <c r="X154" i="2" s="1"/>
  <c r="X155" i="2" s="1"/>
  <c r="X156" i="2" s="1"/>
  <c r="X157" i="2" s="1"/>
  <c r="X158" i="2" s="1"/>
  <c r="X159" i="2" s="1"/>
  <c r="X160" i="2" s="1"/>
  <c r="X161" i="2" s="1"/>
  <c r="X162" i="2" s="1"/>
  <c r="X163" i="2" s="1"/>
  <c r="X164" i="2" s="1"/>
  <c r="X165" i="2" s="1"/>
  <c r="X166" i="2" s="1"/>
  <c r="X167" i="2" s="1"/>
  <c r="X168" i="2" s="1"/>
  <c r="X169" i="2" s="1"/>
  <c r="X170" i="2" s="1"/>
  <c r="X171" i="2" s="1"/>
  <c r="X172" i="2" s="1"/>
  <c r="X173" i="2" s="1"/>
  <c r="X174" i="2" s="1"/>
  <c r="X175" i="2" s="1"/>
  <c r="X176" i="2" s="1"/>
  <c r="X177" i="2" s="1"/>
  <c r="Y139" i="2"/>
  <c r="Y140" i="2"/>
  <c r="Y141" i="2" s="1"/>
  <c r="Y142" i="2" s="1"/>
  <c r="Y143" i="2" s="1"/>
  <c r="Y144" i="2"/>
  <c r="Y145" i="2" s="1"/>
  <c r="Y146" i="2" s="1"/>
  <c r="Y147" i="2" s="1"/>
  <c r="Y148" i="2" s="1"/>
  <c r="Y149" i="2" s="1"/>
  <c r="Y150" i="2" s="1"/>
  <c r="Y151" i="2" s="1"/>
  <c r="Y152" i="2" s="1"/>
  <c r="Y153" i="2" s="1"/>
  <c r="Y154" i="2" s="1"/>
  <c r="Y155" i="2" s="1"/>
  <c r="Y156" i="2" s="1"/>
  <c r="Y157" i="2" s="1"/>
  <c r="Y158" i="2" s="1"/>
  <c r="Y159" i="2" s="1"/>
  <c r="Y160" i="2" s="1"/>
  <c r="Y161" i="2" s="1"/>
  <c r="Y162" i="2" s="1"/>
  <c r="Y163" i="2" s="1"/>
  <c r="Y164" i="2" s="1"/>
  <c r="Y165" i="2" s="1"/>
  <c r="Y166" i="2" s="1"/>
  <c r="Y167" i="2" s="1"/>
  <c r="Y168" i="2" s="1"/>
  <c r="Y169" i="2" s="1"/>
  <c r="Y170" i="2" s="1"/>
  <c r="Y171" i="2" s="1"/>
  <c r="Y172" i="2" s="1"/>
  <c r="Y173" i="2" s="1"/>
  <c r="Y174" i="2" s="1"/>
  <c r="Y175" i="2" s="1"/>
  <c r="Y176" i="2" s="1"/>
  <c r="Y177" i="2" s="1"/>
  <c r="R139" i="2"/>
  <c r="S99" i="2"/>
  <c r="T99" i="2"/>
  <c r="T100" i="2" s="1"/>
  <c r="T101" i="2" s="1"/>
  <c r="T102" i="2" s="1"/>
  <c r="T103" i="2" s="1"/>
  <c r="T104" i="2" s="1"/>
  <c r="T105" i="2" s="1"/>
  <c r="T106" i="2" s="1"/>
  <c r="T107" i="2" s="1"/>
  <c r="T108" i="2" s="1"/>
  <c r="T109" i="2" s="1"/>
  <c r="T110" i="2" s="1"/>
  <c r="T111" i="2" s="1"/>
  <c r="T112" i="2" s="1"/>
  <c r="T113" i="2" s="1"/>
  <c r="T114" i="2" s="1"/>
  <c r="T115" i="2" s="1"/>
  <c r="T116" i="2" s="1"/>
  <c r="T117" i="2" s="1"/>
  <c r="T118" i="2" s="1"/>
  <c r="T119" i="2" s="1"/>
  <c r="T120" i="2" s="1"/>
  <c r="T121" i="2" s="1"/>
  <c r="T122" i="2" s="1"/>
  <c r="T123" i="2" s="1"/>
  <c r="T124" i="2" s="1"/>
  <c r="T125" i="2" s="1"/>
  <c r="T126" i="2" s="1"/>
  <c r="T127" i="2" s="1"/>
  <c r="T128" i="2" s="1"/>
  <c r="T129" i="2" s="1"/>
  <c r="T130" i="2" s="1"/>
  <c r="T131" i="2" s="1"/>
  <c r="T132" i="2" s="1"/>
  <c r="T133" i="2" s="1"/>
  <c r="T134" i="2" s="1"/>
  <c r="T135" i="2" s="1"/>
  <c r="T136" i="2" s="1"/>
  <c r="T137" i="2" s="1"/>
  <c r="U99" i="2"/>
  <c r="U100" i="2" s="1"/>
  <c r="U101" i="2" s="1"/>
  <c r="U102" i="2" s="1"/>
  <c r="U103" i="2"/>
  <c r="U104" i="2" s="1"/>
  <c r="U105" i="2" s="1"/>
  <c r="U106" i="2" s="1"/>
  <c r="U107" i="2" s="1"/>
  <c r="U108" i="2" s="1"/>
  <c r="U109" i="2" s="1"/>
  <c r="U110" i="2" s="1"/>
  <c r="U111" i="2" s="1"/>
  <c r="U112" i="2" s="1"/>
  <c r="U113" i="2" s="1"/>
  <c r="U114" i="2" s="1"/>
  <c r="U115" i="2" s="1"/>
  <c r="U116" i="2" s="1"/>
  <c r="U117" i="2" s="1"/>
  <c r="U118" i="2" s="1"/>
  <c r="U119" i="2" s="1"/>
  <c r="U120" i="2" s="1"/>
  <c r="U121" i="2" s="1"/>
  <c r="U122" i="2" s="1"/>
  <c r="U123" i="2" s="1"/>
  <c r="U124" i="2" s="1"/>
  <c r="U125" i="2" s="1"/>
  <c r="U126" i="2" s="1"/>
  <c r="U127" i="2" s="1"/>
  <c r="U128" i="2" s="1"/>
  <c r="U129" i="2" s="1"/>
  <c r="U130" i="2" s="1"/>
  <c r="U131" i="2" s="1"/>
  <c r="U132" i="2" s="1"/>
  <c r="U133" i="2" s="1"/>
  <c r="U134" i="2" s="1"/>
  <c r="U135" i="2"/>
  <c r="U136" i="2" s="1"/>
  <c r="U137" i="2" s="1"/>
  <c r="V99" i="2"/>
  <c r="V100" i="2" s="1"/>
  <c r="V101" i="2" s="1"/>
  <c r="V102" i="2" s="1"/>
  <c r="V103" i="2" s="1"/>
  <c r="V104" i="2" s="1"/>
  <c r="V105" i="2" s="1"/>
  <c r="V106" i="2" s="1"/>
  <c r="V107" i="2" s="1"/>
  <c r="V108" i="2" s="1"/>
  <c r="V109" i="2" s="1"/>
  <c r="V110" i="2" s="1"/>
  <c r="V111" i="2" s="1"/>
  <c r="V112" i="2" s="1"/>
  <c r="V113" i="2" s="1"/>
  <c r="V114" i="2" s="1"/>
  <c r="V115" i="2" s="1"/>
  <c r="V116" i="2" s="1"/>
  <c r="V117" i="2" s="1"/>
  <c r="V118" i="2" s="1"/>
  <c r="V119" i="2" s="1"/>
  <c r="V120" i="2" s="1"/>
  <c r="V121" i="2" s="1"/>
  <c r="V122" i="2" s="1"/>
  <c r="V123" i="2" s="1"/>
  <c r="V124" i="2" s="1"/>
  <c r="V125" i="2" s="1"/>
  <c r="V126" i="2" s="1"/>
  <c r="V127" i="2" s="1"/>
  <c r="V128" i="2" s="1"/>
  <c r="V129" i="2" s="1"/>
  <c r="V130" i="2" s="1"/>
  <c r="V131" i="2" s="1"/>
  <c r="V132" i="2" s="1"/>
  <c r="V133" i="2" s="1"/>
  <c r="V134" i="2" s="1"/>
  <c r="V135" i="2" s="1"/>
  <c r="V136" i="2" s="1"/>
  <c r="V137" i="2" s="1"/>
  <c r="W99" i="2"/>
  <c r="W100" i="2" s="1"/>
  <c r="W101" i="2" s="1"/>
  <c r="W102" i="2" s="1"/>
  <c r="W103" i="2" s="1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X99" i="2"/>
  <c r="X100" i="2" s="1"/>
  <c r="X101" i="2" s="1"/>
  <c r="X102" i="2" s="1"/>
  <c r="X103" i="2" s="1"/>
  <c r="X104" i="2" s="1"/>
  <c r="X105" i="2" s="1"/>
  <c r="X106" i="2" s="1"/>
  <c r="X107" i="2" s="1"/>
  <c r="X108" i="2" s="1"/>
  <c r="X109" i="2" s="1"/>
  <c r="X110" i="2" s="1"/>
  <c r="X111" i="2" s="1"/>
  <c r="X112" i="2" s="1"/>
  <c r="X113" i="2" s="1"/>
  <c r="X114" i="2" s="1"/>
  <c r="X115" i="2" s="1"/>
  <c r="X116" i="2" s="1"/>
  <c r="X117" i="2" s="1"/>
  <c r="X118" i="2" s="1"/>
  <c r="X119" i="2" s="1"/>
  <c r="X120" i="2" s="1"/>
  <c r="X121" i="2" s="1"/>
  <c r="X122" i="2" s="1"/>
  <c r="X123" i="2" s="1"/>
  <c r="X124" i="2" s="1"/>
  <c r="X125" i="2" s="1"/>
  <c r="X126" i="2" s="1"/>
  <c r="X127" i="2" s="1"/>
  <c r="X128" i="2" s="1"/>
  <c r="X129" i="2" s="1"/>
  <c r="X130" i="2" s="1"/>
  <c r="X131" i="2" s="1"/>
  <c r="X132" i="2" s="1"/>
  <c r="X133" i="2" s="1"/>
  <c r="X134" i="2" s="1"/>
  <c r="X135" i="2" s="1"/>
  <c r="X136" i="2" s="1"/>
  <c r="X137" i="2" s="1"/>
  <c r="Y99" i="2"/>
  <c r="Y100" i="2" s="1"/>
  <c r="Y101" i="2" s="1"/>
  <c r="Y102" i="2" s="1"/>
  <c r="Y103" i="2" s="1"/>
  <c r="Y104" i="2" s="1"/>
  <c r="Y105" i="2" s="1"/>
  <c r="Y106" i="2" s="1"/>
  <c r="Y107" i="2" s="1"/>
  <c r="Y108" i="2" s="1"/>
  <c r="Y109" i="2" s="1"/>
  <c r="Y110" i="2" s="1"/>
  <c r="Y111" i="2" s="1"/>
  <c r="Y112" i="2" s="1"/>
  <c r="Y113" i="2" s="1"/>
  <c r="Y114" i="2" s="1"/>
  <c r="Y115" i="2" s="1"/>
  <c r="Y116" i="2" s="1"/>
  <c r="Y117" i="2" s="1"/>
  <c r="Y118" i="2" s="1"/>
  <c r="Y119" i="2" s="1"/>
  <c r="Y120" i="2" s="1"/>
  <c r="Y121" i="2" s="1"/>
  <c r="Y122" i="2" s="1"/>
  <c r="Y123" i="2" s="1"/>
  <c r="Y124" i="2" s="1"/>
  <c r="Y125" i="2" s="1"/>
  <c r="Y126" i="2" s="1"/>
  <c r="Y127" i="2" s="1"/>
  <c r="Y128" i="2" s="1"/>
  <c r="Y129" i="2" s="1"/>
  <c r="Y130" i="2" s="1"/>
  <c r="Y131" i="2" s="1"/>
  <c r="Y132" i="2" s="1"/>
  <c r="Y133" i="2" s="1"/>
  <c r="Y134" i="2" s="1"/>
  <c r="Y135" i="2" s="1"/>
  <c r="Y136" i="2" s="1"/>
  <c r="Y137" i="2" s="1"/>
  <c r="R99" i="2"/>
  <c r="R100" i="2" s="1"/>
  <c r="S59" i="2"/>
  <c r="S60" i="2" s="1"/>
  <c r="S61" i="2" s="1"/>
  <c r="S62" i="2" s="1"/>
  <c r="S63" i="2" s="1"/>
  <c r="T59" i="2"/>
  <c r="T60" i="2"/>
  <c r="T61" i="2" s="1"/>
  <c r="T62" i="2" s="1"/>
  <c r="T63" i="2" s="1"/>
  <c r="T64" i="2" s="1"/>
  <c r="T65" i="2" s="1"/>
  <c r="T66" i="2" s="1"/>
  <c r="T67" i="2" s="1"/>
  <c r="T68" i="2" s="1"/>
  <c r="T69" i="2" s="1"/>
  <c r="T70" i="2" s="1"/>
  <c r="T71" i="2" s="1"/>
  <c r="T72" i="2" s="1"/>
  <c r="T73" i="2" s="1"/>
  <c r="T74" i="2" s="1"/>
  <c r="T75" i="2" s="1"/>
  <c r="T76" i="2" s="1"/>
  <c r="T77" i="2" s="1"/>
  <c r="T78" i="2" s="1"/>
  <c r="T79" i="2" s="1"/>
  <c r="T80" i="2" s="1"/>
  <c r="T81" i="2" s="1"/>
  <c r="T82" i="2" s="1"/>
  <c r="T83" i="2" s="1"/>
  <c r="T84" i="2" s="1"/>
  <c r="T85" i="2" s="1"/>
  <c r="T86" i="2" s="1"/>
  <c r="T87" i="2" s="1"/>
  <c r="T88" i="2" s="1"/>
  <c r="T89" i="2" s="1"/>
  <c r="T90" i="2" s="1"/>
  <c r="T91" i="2" s="1"/>
  <c r="T92" i="2" s="1"/>
  <c r="T93" i="2" s="1"/>
  <c r="T94" i="2" s="1"/>
  <c r="T95" i="2" s="1"/>
  <c r="T96" i="2" s="1"/>
  <c r="T97" i="2" s="1"/>
  <c r="U59" i="2"/>
  <c r="V59" i="2"/>
  <c r="V60" i="2" s="1"/>
  <c r="W59" i="2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X59" i="2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X83" i="2" s="1"/>
  <c r="X84" i="2" s="1"/>
  <c r="X85" i="2" s="1"/>
  <c r="X86" i="2" s="1"/>
  <c r="X87" i="2" s="1"/>
  <c r="X88" i="2" s="1"/>
  <c r="X89" i="2" s="1"/>
  <c r="X90" i="2" s="1"/>
  <c r="X91" i="2" s="1"/>
  <c r="X92" i="2" s="1"/>
  <c r="X93" i="2" s="1"/>
  <c r="X94" i="2" s="1"/>
  <c r="X95" i="2" s="1"/>
  <c r="X96" i="2" s="1"/>
  <c r="X97" i="2" s="1"/>
  <c r="Y59" i="2"/>
  <c r="Y60" i="2" s="1"/>
  <c r="Y61" i="2" s="1"/>
  <c r="Y62" i="2" s="1"/>
  <c r="Y63" i="2" s="1"/>
  <c r="Y64" i="2" s="1"/>
  <c r="Y65" i="2" s="1"/>
  <c r="Y66" i="2" s="1"/>
  <c r="Y67" i="2" s="1"/>
  <c r="Y68" i="2" s="1"/>
  <c r="Y69" i="2" s="1"/>
  <c r="Y70" i="2" s="1"/>
  <c r="Y71" i="2" s="1"/>
  <c r="Y72" i="2" s="1"/>
  <c r="Y73" i="2" s="1"/>
  <c r="Y74" i="2" s="1"/>
  <c r="Y75" i="2" s="1"/>
  <c r="Y76" i="2" s="1"/>
  <c r="Y77" i="2" s="1"/>
  <c r="Y78" i="2" s="1"/>
  <c r="Y79" i="2" s="1"/>
  <c r="Y80" i="2" s="1"/>
  <c r="Y81" i="2" s="1"/>
  <c r="Y82" i="2" s="1"/>
  <c r="Y83" i="2" s="1"/>
  <c r="Y84" i="2" s="1"/>
  <c r="Y85" i="2" s="1"/>
  <c r="Y86" i="2" s="1"/>
  <c r="Y87" i="2" s="1"/>
  <c r="Y88" i="2" s="1"/>
  <c r="Y89" i="2" s="1"/>
  <c r="Y90" i="2" s="1"/>
  <c r="Y91" i="2" s="1"/>
  <c r="Y92" i="2" s="1"/>
  <c r="Y93" i="2" s="1"/>
  <c r="Y94" i="2" s="1"/>
  <c r="Y95" i="2" s="1"/>
  <c r="Y96" i="2" s="1"/>
  <c r="Y97" i="2" s="1"/>
  <c r="S19" i="2"/>
  <c r="S20" i="2"/>
  <c r="S21" i="2" s="1"/>
  <c r="S22" i="2" s="1"/>
  <c r="T19" i="2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T54" i="2" s="1"/>
  <c r="T55" i="2" s="1"/>
  <c r="T56" i="2" s="1"/>
  <c r="T57" i="2" s="1"/>
  <c r="U19" i="2"/>
  <c r="U20" i="2" s="1"/>
  <c r="U21" i="2" s="1"/>
  <c r="U22" i="2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W19" i="2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X19" i="2"/>
  <c r="Y19" i="2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Y54" i="2" s="1"/>
  <c r="Y55" i="2" s="1"/>
  <c r="Y56" i="2" s="1"/>
  <c r="Y57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H15" i="2"/>
  <c r="H14" i="2"/>
  <c r="V19" i="2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R251" i="2"/>
  <c r="R252" i="2" s="1"/>
  <c r="W248" i="2"/>
  <c r="H17" i="2"/>
  <c r="H18" i="2"/>
  <c r="H16" i="2"/>
  <c r="H13" i="2"/>
  <c r="I12" i="2"/>
  <c r="R180" i="2"/>
  <c r="R181" i="2" s="1"/>
  <c r="R182" i="2" s="1"/>
  <c r="S100" i="2"/>
  <c r="S101" i="2" s="1"/>
  <c r="S102" i="2" s="1"/>
  <c r="S103" i="2" s="1"/>
  <c r="S104" i="2" s="1"/>
  <c r="S105" i="2" s="1"/>
  <c r="S106" i="2" s="1"/>
  <c r="S107" i="2" s="1"/>
  <c r="S108" i="2" s="1"/>
  <c r="S109" i="2" s="1"/>
  <c r="S110" i="2" s="1"/>
  <c r="S111" i="2" s="1"/>
  <c r="S112" i="2" s="1"/>
  <c r="S113" i="2" s="1"/>
  <c r="S114" i="2" s="1"/>
  <c r="S115" i="2" s="1"/>
  <c r="S116" i="2" s="1"/>
  <c r="S117" i="2" s="1"/>
  <c r="S118" i="2" s="1"/>
  <c r="S119" i="2" s="1"/>
  <c r="S120" i="2" s="1"/>
  <c r="S121" i="2" s="1"/>
  <c r="S122" i="2" s="1"/>
  <c r="S123" i="2" s="1"/>
  <c r="S124" i="2" s="1"/>
  <c r="S125" i="2" s="1"/>
  <c r="S126" i="2" s="1"/>
  <c r="S127" i="2" s="1"/>
  <c r="S128" i="2" s="1"/>
  <c r="S129" i="2" s="1"/>
  <c r="S130" i="2" s="1"/>
  <c r="S131" i="2" s="1"/>
  <c r="S132" i="2" s="1"/>
  <c r="S133" i="2" s="1"/>
  <c r="S134" i="2" s="1"/>
  <c r="S135" i="2" s="1"/>
  <c r="S136" i="2" s="1"/>
  <c r="S137" i="2" s="1"/>
  <c r="U228" i="2"/>
  <c r="U229" i="2" s="1"/>
  <c r="R140" i="2"/>
  <c r="R141" i="2" s="1"/>
  <c r="W264" i="2"/>
  <c r="W265" i="2"/>
  <c r="T240" i="2"/>
  <c r="T241" i="2" s="1"/>
  <c r="R221" i="2"/>
  <c r="R224" i="2"/>
  <c r="H224" i="2" s="1"/>
  <c r="R260" i="2"/>
  <c r="R261" i="2" s="1"/>
  <c r="R265" i="2"/>
  <c r="S279" i="2"/>
  <c r="E10" i="2"/>
  <c r="U276" i="2"/>
  <c r="U277" i="2" s="1"/>
  <c r="H278" i="2" s="1"/>
  <c r="E11" i="2"/>
  <c r="H219" i="2"/>
  <c r="H275" i="2"/>
  <c r="H235" i="2"/>
  <c r="V241" i="2"/>
  <c r="X253" i="2"/>
  <c r="U237" i="2"/>
  <c r="S245" i="2"/>
  <c r="H259" i="2"/>
  <c r="H139" i="2"/>
  <c r="S228" i="2"/>
  <c r="S229" i="2" s="1"/>
  <c r="H255" i="2"/>
  <c r="H232" i="2"/>
  <c r="R73" i="2"/>
  <c r="R74" i="2" s="1"/>
  <c r="S64" i="2"/>
  <c r="X20" i="2"/>
  <c r="X21" i="2" s="1"/>
  <c r="X22" i="2" s="1"/>
  <c r="H22" i="2" s="1"/>
  <c r="S23" i="2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269" i="2"/>
  <c r="W249" i="2"/>
  <c r="H249" i="2"/>
  <c r="U60" i="2"/>
  <c r="U61" i="2" s="1"/>
  <c r="U62" i="2" s="1"/>
  <c r="U63" i="2" s="1"/>
  <c r="U64" i="2" s="1"/>
  <c r="U65" i="2" s="1"/>
  <c r="U66" i="2" s="1"/>
  <c r="U67" i="2" s="1"/>
  <c r="U68" i="2" s="1"/>
  <c r="U69" i="2" s="1"/>
  <c r="U70" i="2" s="1"/>
  <c r="U71" i="2" s="1"/>
  <c r="U72" i="2" s="1"/>
  <c r="U73" i="2" s="1"/>
  <c r="U74" i="2" s="1"/>
  <c r="U75" i="2" s="1"/>
  <c r="U76" i="2" s="1"/>
  <c r="U77" i="2" s="1"/>
  <c r="U78" i="2" s="1"/>
  <c r="U79" i="2" s="1"/>
  <c r="U80" i="2" s="1"/>
  <c r="U81" i="2" s="1"/>
  <c r="U82" i="2" s="1"/>
  <c r="U83" i="2" s="1"/>
  <c r="U84" i="2" s="1"/>
  <c r="U85" i="2" s="1"/>
  <c r="U86" i="2" s="1"/>
  <c r="U87" i="2" s="1"/>
  <c r="U88" i="2" s="1"/>
  <c r="U89" i="2" s="1"/>
  <c r="U90" i="2" s="1"/>
  <c r="U91" i="2" s="1"/>
  <c r="U92" i="2" s="1"/>
  <c r="U93" i="2" s="1"/>
  <c r="U94" i="2" s="1"/>
  <c r="U95" i="2" s="1"/>
  <c r="U96" i="2" s="1"/>
  <c r="U97" i="2" s="1"/>
  <c r="R142" i="2"/>
  <c r="R75" i="2"/>
  <c r="R76" i="2" s="1"/>
  <c r="R77" i="2" s="1"/>
  <c r="R78" i="2" s="1"/>
  <c r="R79" i="2" s="1"/>
  <c r="R101" i="2" l="1"/>
  <c r="H100" i="2"/>
  <c r="H241" i="2"/>
  <c r="R269" i="2"/>
  <c r="H269" i="2" s="1"/>
  <c r="H268" i="2"/>
  <c r="H277" i="2"/>
  <c r="H262" i="2"/>
  <c r="H261" i="2"/>
  <c r="H257" i="2"/>
  <c r="T141" i="2"/>
  <c r="H140" i="2"/>
  <c r="V61" i="2"/>
  <c r="V62" i="2" s="1"/>
  <c r="V63" i="2" s="1"/>
  <c r="V64" i="2" s="1"/>
  <c r="V65" i="2" s="1"/>
  <c r="V66" i="2" s="1"/>
  <c r="V67" i="2" s="1"/>
  <c r="V68" i="2" s="1"/>
  <c r="V69" i="2" s="1"/>
  <c r="V70" i="2" s="1"/>
  <c r="V71" i="2" s="1"/>
  <c r="V72" i="2" s="1"/>
  <c r="V73" i="2" s="1"/>
  <c r="V74" i="2" s="1"/>
  <c r="V75" i="2" s="1"/>
  <c r="V76" i="2" s="1"/>
  <c r="V77" i="2" s="1"/>
  <c r="V78" i="2" s="1"/>
  <c r="V79" i="2" s="1"/>
  <c r="V80" i="2" s="1"/>
  <c r="V81" i="2" s="1"/>
  <c r="V82" i="2" s="1"/>
  <c r="V83" i="2" s="1"/>
  <c r="V84" i="2" s="1"/>
  <c r="V85" i="2" s="1"/>
  <c r="V86" i="2" s="1"/>
  <c r="V87" i="2" s="1"/>
  <c r="V88" i="2" s="1"/>
  <c r="V89" i="2" s="1"/>
  <c r="V90" i="2" s="1"/>
  <c r="V91" i="2" s="1"/>
  <c r="V92" i="2" s="1"/>
  <c r="V93" i="2" s="1"/>
  <c r="V94" i="2" s="1"/>
  <c r="V95" i="2" s="1"/>
  <c r="V96" i="2" s="1"/>
  <c r="V97" i="2" s="1"/>
  <c r="H60" i="2"/>
  <c r="H61" i="2"/>
  <c r="H273" i="2"/>
  <c r="H272" i="2"/>
  <c r="H242" i="2"/>
  <c r="H270" i="2"/>
  <c r="H59" i="2"/>
  <c r="H258" i="2"/>
  <c r="H256" i="2"/>
  <c r="H239" i="2"/>
  <c r="H220" i="2"/>
  <c r="H263" i="2"/>
  <c r="H62" i="2"/>
  <c r="H238" i="2"/>
  <c r="H246" i="2"/>
  <c r="H260" i="2"/>
  <c r="H179" i="2"/>
  <c r="H264" i="2"/>
  <c r="H99" i="2"/>
  <c r="H236" i="2"/>
  <c r="H181" i="2"/>
  <c r="H240" i="2"/>
  <c r="H221" i="2"/>
  <c r="H248" i="2"/>
  <c r="R225" i="2"/>
  <c r="H250" i="2"/>
  <c r="H267" i="2"/>
  <c r="H20" i="2"/>
  <c r="H247" i="2"/>
  <c r="H180" i="2"/>
  <c r="H251" i="2"/>
  <c r="H244" i="2"/>
  <c r="H243" i="2"/>
  <c r="H271" i="2"/>
  <c r="H276" i="2"/>
  <c r="H231" i="2"/>
  <c r="R80" i="2"/>
  <c r="H279" i="2"/>
  <c r="S280" i="2"/>
  <c r="S281" i="2" s="1"/>
  <c r="S282" i="2" s="1"/>
  <c r="S283" i="2" s="1"/>
  <c r="S284" i="2" s="1"/>
  <c r="S285" i="2" s="1"/>
  <c r="S286" i="2" s="1"/>
  <c r="H265" i="2"/>
  <c r="H266" i="2"/>
  <c r="R183" i="2"/>
  <c r="H182" i="2"/>
  <c r="H283" i="2"/>
  <c r="R284" i="2"/>
  <c r="R143" i="2"/>
  <c r="E12" i="2"/>
  <c r="I13" i="2"/>
  <c r="S65" i="2"/>
  <c r="H64" i="2"/>
  <c r="R253" i="2"/>
  <c r="H252" i="2"/>
  <c r="X23" i="2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H281" i="2"/>
  <c r="H63" i="2"/>
  <c r="H280" i="2"/>
  <c r="H21" i="2"/>
  <c r="R102" i="2"/>
  <c r="H101" i="2"/>
  <c r="H19" i="2"/>
  <c r="H233" i="2"/>
  <c r="H234" i="2"/>
  <c r="H227" i="2"/>
  <c r="R228" i="2"/>
  <c r="H23" i="2"/>
  <c r="R24" i="2"/>
  <c r="T142" i="2" l="1"/>
  <c r="H141" i="2"/>
  <c r="H225" i="2"/>
  <c r="H226" i="2"/>
  <c r="H65" i="2"/>
  <c r="S66" i="2"/>
  <c r="R184" i="2"/>
  <c r="H183" i="2"/>
  <c r="R229" i="2"/>
  <c r="H228" i="2"/>
  <c r="E13" i="2"/>
  <c r="I14" i="2"/>
  <c r="R285" i="2"/>
  <c r="H284" i="2"/>
  <c r="H282" i="2"/>
  <c r="R144" i="2"/>
  <c r="H254" i="2"/>
  <c r="H253" i="2"/>
  <c r="H24" i="2"/>
  <c r="R25" i="2"/>
  <c r="R103" i="2"/>
  <c r="H102" i="2"/>
  <c r="R81" i="2"/>
  <c r="T143" i="2" l="1"/>
  <c r="H142" i="2"/>
  <c r="H184" i="2"/>
  <c r="R185" i="2"/>
  <c r="R104" i="2"/>
  <c r="H103" i="2"/>
  <c r="H66" i="2"/>
  <c r="S67" i="2"/>
  <c r="I15" i="2"/>
  <c r="E14" i="2"/>
  <c r="R82" i="2"/>
  <c r="R26" i="2"/>
  <c r="H25" i="2"/>
  <c r="R145" i="2"/>
  <c r="R286" i="2"/>
  <c r="H286" i="2" s="1"/>
  <c r="H285" i="2"/>
  <c r="H230" i="2"/>
  <c r="H229" i="2"/>
  <c r="T144" i="2" l="1"/>
  <c r="H143" i="2"/>
  <c r="R27" i="2"/>
  <c r="H26" i="2"/>
  <c r="I16" i="2"/>
  <c r="E15" i="2"/>
  <c r="R105" i="2"/>
  <c r="H104" i="2"/>
  <c r="R146" i="2"/>
  <c r="R83" i="2"/>
  <c r="H67" i="2"/>
  <c r="S68" i="2"/>
  <c r="R186" i="2"/>
  <c r="H185" i="2"/>
  <c r="T145" i="2" l="1"/>
  <c r="H144" i="2"/>
  <c r="S69" i="2"/>
  <c r="H68" i="2"/>
  <c r="R147" i="2"/>
  <c r="I17" i="2"/>
  <c r="E16" i="2"/>
  <c r="H186" i="2"/>
  <c r="R187" i="2"/>
  <c r="R84" i="2"/>
  <c r="R106" i="2"/>
  <c r="H105" i="2"/>
  <c r="R28" i="2"/>
  <c r="H27" i="2"/>
  <c r="T146" i="2" l="1"/>
  <c r="H145" i="2"/>
  <c r="H187" i="2"/>
  <c r="R188" i="2"/>
  <c r="R148" i="2"/>
  <c r="R107" i="2"/>
  <c r="H106" i="2"/>
  <c r="R85" i="2"/>
  <c r="H28" i="2"/>
  <c r="R29" i="2"/>
  <c r="E17" i="2"/>
  <c r="I18" i="2"/>
  <c r="H69" i="2"/>
  <c r="S70" i="2"/>
  <c r="T147" i="2" l="1"/>
  <c r="H146" i="2"/>
  <c r="E18" i="2"/>
  <c r="I19" i="2"/>
  <c r="R149" i="2"/>
  <c r="R86" i="2"/>
  <c r="S71" i="2"/>
  <c r="H70" i="2"/>
  <c r="H29" i="2"/>
  <c r="R30" i="2"/>
  <c r="R189" i="2"/>
  <c r="H188" i="2"/>
  <c r="R108" i="2"/>
  <c r="H107" i="2"/>
  <c r="T148" i="2" l="1"/>
  <c r="H147" i="2"/>
  <c r="H189" i="2"/>
  <c r="R190" i="2"/>
  <c r="S72" i="2"/>
  <c r="H71" i="2"/>
  <c r="R150" i="2"/>
  <c r="R31" i="2"/>
  <c r="H30" i="2"/>
  <c r="E19" i="2"/>
  <c r="I20" i="2"/>
  <c r="R109" i="2"/>
  <c r="H108" i="2"/>
  <c r="R87" i="2"/>
  <c r="T149" i="2" l="1"/>
  <c r="H148" i="2"/>
  <c r="R88" i="2"/>
  <c r="R110" i="2"/>
  <c r="H109" i="2"/>
  <c r="R32" i="2"/>
  <c r="H31" i="2"/>
  <c r="H72" i="2"/>
  <c r="S73" i="2"/>
  <c r="I21" i="2"/>
  <c r="E20" i="2"/>
  <c r="R191" i="2"/>
  <c r="H190" i="2"/>
  <c r="R151" i="2"/>
  <c r="T150" i="2" l="1"/>
  <c r="H149" i="2"/>
  <c r="R192" i="2"/>
  <c r="H191" i="2"/>
  <c r="R111" i="2"/>
  <c r="H110" i="2"/>
  <c r="H73" i="2"/>
  <c r="S74" i="2"/>
  <c r="R152" i="2"/>
  <c r="E21" i="2"/>
  <c r="I22" i="2"/>
  <c r="H32" i="2"/>
  <c r="R33" i="2"/>
  <c r="R89" i="2"/>
  <c r="T151" i="2" l="1"/>
  <c r="H150" i="2"/>
  <c r="R153" i="2"/>
  <c r="R112" i="2"/>
  <c r="H111" i="2"/>
  <c r="E22" i="2"/>
  <c r="I23" i="2"/>
  <c r="H74" i="2"/>
  <c r="S75" i="2"/>
  <c r="R34" i="2"/>
  <c r="H33" i="2"/>
  <c r="R90" i="2"/>
  <c r="H192" i="2"/>
  <c r="R193" i="2"/>
  <c r="T152" i="2" l="1"/>
  <c r="H151" i="2"/>
  <c r="R113" i="2"/>
  <c r="H112" i="2"/>
  <c r="E23" i="2"/>
  <c r="I24" i="2"/>
  <c r="R91" i="2"/>
  <c r="S76" i="2"/>
  <c r="H75" i="2"/>
  <c r="R194" i="2"/>
  <c r="H193" i="2"/>
  <c r="H34" i="2"/>
  <c r="R35" i="2"/>
  <c r="R154" i="2"/>
  <c r="T153" i="2" l="1"/>
  <c r="H152" i="2"/>
  <c r="E24" i="2"/>
  <c r="I25" i="2"/>
  <c r="S77" i="2"/>
  <c r="H76" i="2"/>
  <c r="R36" i="2"/>
  <c r="H35" i="2"/>
  <c r="R92" i="2"/>
  <c r="R155" i="2"/>
  <c r="H194" i="2"/>
  <c r="R195" i="2"/>
  <c r="R114" i="2"/>
  <c r="H113" i="2"/>
  <c r="T154" i="2" l="1"/>
  <c r="H153" i="2"/>
  <c r="H195" i="2"/>
  <c r="R196" i="2"/>
  <c r="R93" i="2"/>
  <c r="S78" i="2"/>
  <c r="H77" i="2"/>
  <c r="R156" i="2"/>
  <c r="E25" i="2"/>
  <c r="I26" i="2"/>
  <c r="R115" i="2"/>
  <c r="H114" i="2"/>
  <c r="H36" i="2"/>
  <c r="R37" i="2"/>
  <c r="T155" i="2" l="1"/>
  <c r="H154" i="2"/>
  <c r="R157" i="2"/>
  <c r="R94" i="2"/>
  <c r="R116" i="2"/>
  <c r="H115" i="2"/>
  <c r="H37" i="2"/>
  <c r="R38" i="2"/>
  <c r="I27" i="2"/>
  <c r="E26" i="2"/>
  <c r="H196" i="2"/>
  <c r="R197" i="2"/>
  <c r="S79" i="2"/>
  <c r="H78" i="2"/>
  <c r="T156" i="2" l="1"/>
  <c r="H155" i="2"/>
  <c r="H38" i="2"/>
  <c r="R39" i="2"/>
  <c r="R95" i="2"/>
  <c r="R198" i="2"/>
  <c r="H197" i="2"/>
  <c r="S80" i="2"/>
  <c r="H79" i="2"/>
  <c r="I28" i="2"/>
  <c r="E27" i="2"/>
  <c r="R117" i="2"/>
  <c r="H116" i="2"/>
  <c r="R158" i="2"/>
  <c r="T157" i="2" l="1"/>
  <c r="H156" i="2"/>
  <c r="R96" i="2"/>
  <c r="R118" i="2"/>
  <c r="H117" i="2"/>
  <c r="S81" i="2"/>
  <c r="H80" i="2"/>
  <c r="R159" i="2"/>
  <c r="R40" i="2"/>
  <c r="H39" i="2"/>
  <c r="I29" i="2"/>
  <c r="E28" i="2"/>
  <c r="R199" i="2"/>
  <c r="H198" i="2"/>
  <c r="T158" i="2" l="1"/>
  <c r="H157" i="2"/>
  <c r="I30" i="2"/>
  <c r="E29" i="2"/>
  <c r="R119" i="2"/>
  <c r="H118" i="2"/>
  <c r="R97" i="2"/>
  <c r="R160" i="2"/>
  <c r="R200" i="2"/>
  <c r="H199" i="2"/>
  <c r="R41" i="2"/>
  <c r="H40" i="2"/>
  <c r="S82" i="2"/>
  <c r="H81" i="2"/>
  <c r="T159" i="2" l="1"/>
  <c r="H158" i="2"/>
  <c r="R42" i="2"/>
  <c r="H41" i="2"/>
  <c r="R161" i="2"/>
  <c r="R120" i="2"/>
  <c r="H119" i="2"/>
  <c r="S83" i="2"/>
  <c r="H82" i="2"/>
  <c r="H200" i="2"/>
  <c r="R201" i="2"/>
  <c r="E30" i="2"/>
  <c r="I31" i="2"/>
  <c r="T160" i="2" l="1"/>
  <c r="H159" i="2"/>
  <c r="H201" i="2"/>
  <c r="R202" i="2"/>
  <c r="R162" i="2"/>
  <c r="E31" i="2"/>
  <c r="I32" i="2"/>
  <c r="S84" i="2"/>
  <c r="H83" i="2"/>
  <c r="H120" i="2"/>
  <c r="R121" i="2"/>
  <c r="H42" i="2"/>
  <c r="R43" i="2"/>
  <c r="T161" i="2" l="1"/>
  <c r="H160" i="2"/>
  <c r="R44" i="2"/>
  <c r="H43" i="2"/>
  <c r="S85" i="2"/>
  <c r="H84" i="2"/>
  <c r="R163" i="2"/>
  <c r="R122" i="2"/>
  <c r="H121" i="2"/>
  <c r="E32" i="2"/>
  <c r="I33" i="2"/>
  <c r="H202" i="2"/>
  <c r="R203" i="2"/>
  <c r="T162" i="2" l="1"/>
  <c r="H161" i="2"/>
  <c r="R123" i="2"/>
  <c r="H122" i="2"/>
  <c r="S86" i="2"/>
  <c r="H85" i="2"/>
  <c r="I34" i="2"/>
  <c r="E33" i="2"/>
  <c r="H203" i="2"/>
  <c r="R204" i="2"/>
  <c r="R164" i="2"/>
  <c r="H44" i="2"/>
  <c r="R45" i="2"/>
  <c r="T163" i="2" l="1"/>
  <c r="H162" i="2"/>
  <c r="R205" i="2"/>
  <c r="H204" i="2"/>
  <c r="S87" i="2"/>
  <c r="H86" i="2"/>
  <c r="R46" i="2"/>
  <c r="H45" i="2"/>
  <c r="R165" i="2"/>
  <c r="E34" i="2"/>
  <c r="I35" i="2"/>
  <c r="R124" i="2"/>
  <c r="H123" i="2"/>
  <c r="T164" i="2" l="1"/>
  <c r="H163" i="2"/>
  <c r="R125" i="2"/>
  <c r="H124" i="2"/>
  <c r="R166" i="2"/>
  <c r="S88" i="2"/>
  <c r="H87" i="2"/>
  <c r="I36" i="2"/>
  <c r="E35" i="2"/>
  <c r="H46" i="2"/>
  <c r="R47" i="2"/>
  <c r="H205" i="2"/>
  <c r="R206" i="2"/>
  <c r="T165" i="2" l="1"/>
  <c r="H164" i="2"/>
  <c r="I37" i="2"/>
  <c r="E36" i="2"/>
  <c r="H206" i="2"/>
  <c r="R207" i="2"/>
  <c r="R167" i="2"/>
  <c r="R48" i="2"/>
  <c r="H47" i="2"/>
  <c r="S89" i="2"/>
  <c r="H88" i="2"/>
  <c r="R126" i="2"/>
  <c r="H125" i="2"/>
  <c r="T166" i="2" l="1"/>
  <c r="H165" i="2"/>
  <c r="R208" i="2"/>
  <c r="H207" i="2"/>
  <c r="R127" i="2"/>
  <c r="H126" i="2"/>
  <c r="R49" i="2"/>
  <c r="H48" i="2"/>
  <c r="R168" i="2"/>
  <c r="S90" i="2"/>
  <c r="H89" i="2"/>
  <c r="I38" i="2"/>
  <c r="E37" i="2"/>
  <c r="T167" i="2" l="1"/>
  <c r="H166" i="2"/>
  <c r="E38" i="2"/>
  <c r="I39" i="2"/>
  <c r="R128" i="2"/>
  <c r="H127" i="2"/>
  <c r="R169" i="2"/>
  <c r="S91" i="2"/>
  <c r="H90" i="2"/>
  <c r="R50" i="2"/>
  <c r="H49" i="2"/>
  <c r="R209" i="2"/>
  <c r="H208" i="2"/>
  <c r="T168" i="2" l="1"/>
  <c r="H167" i="2"/>
  <c r="R210" i="2"/>
  <c r="H209" i="2"/>
  <c r="S92" i="2"/>
  <c r="H91" i="2"/>
  <c r="R129" i="2"/>
  <c r="H128" i="2"/>
  <c r="I40" i="2"/>
  <c r="E39" i="2"/>
  <c r="H50" i="2"/>
  <c r="R51" i="2"/>
  <c r="R170" i="2"/>
  <c r="T169" i="2" l="1"/>
  <c r="H168" i="2"/>
  <c r="R52" i="2"/>
  <c r="H51" i="2"/>
  <c r="R171" i="2"/>
  <c r="I41" i="2"/>
  <c r="E40" i="2"/>
  <c r="S93" i="2"/>
  <c r="H92" i="2"/>
  <c r="R130" i="2"/>
  <c r="H129" i="2"/>
  <c r="R211" i="2"/>
  <c r="H210" i="2"/>
  <c r="T170" i="2" l="1"/>
  <c r="H169" i="2"/>
  <c r="R212" i="2"/>
  <c r="H211" i="2"/>
  <c r="S94" i="2"/>
  <c r="H93" i="2"/>
  <c r="R172" i="2"/>
  <c r="R131" i="2"/>
  <c r="H130" i="2"/>
  <c r="I42" i="2"/>
  <c r="E41" i="2"/>
  <c r="H52" i="2"/>
  <c r="R53" i="2"/>
  <c r="T171" i="2" l="1"/>
  <c r="H170" i="2"/>
  <c r="R132" i="2"/>
  <c r="H131" i="2"/>
  <c r="S95" i="2"/>
  <c r="H94" i="2"/>
  <c r="R54" i="2"/>
  <c r="H53" i="2"/>
  <c r="R173" i="2"/>
  <c r="I43" i="2"/>
  <c r="E42" i="2"/>
  <c r="H212" i="2"/>
  <c r="R213" i="2"/>
  <c r="T172" i="2" l="1"/>
  <c r="H171" i="2"/>
  <c r="R174" i="2"/>
  <c r="S96" i="2"/>
  <c r="H95" i="2"/>
  <c r="R214" i="2"/>
  <c r="H213" i="2"/>
  <c r="I44" i="2"/>
  <c r="E43" i="2"/>
  <c r="R55" i="2"/>
  <c r="H54" i="2"/>
  <c r="R133" i="2"/>
  <c r="H132" i="2"/>
  <c r="T173" i="2" l="1"/>
  <c r="H172" i="2"/>
  <c r="R134" i="2"/>
  <c r="H133" i="2"/>
  <c r="I45" i="2"/>
  <c r="E44" i="2"/>
  <c r="S97" i="2"/>
  <c r="H96" i="2"/>
  <c r="H55" i="2"/>
  <c r="R56" i="2"/>
  <c r="R215" i="2"/>
  <c r="H214" i="2"/>
  <c r="R175" i="2"/>
  <c r="T174" i="2" l="1"/>
  <c r="H173" i="2"/>
  <c r="H56" i="2"/>
  <c r="R57" i="2"/>
  <c r="R176" i="2"/>
  <c r="I46" i="2"/>
  <c r="E45" i="2"/>
  <c r="H215" i="2"/>
  <c r="R216" i="2"/>
  <c r="H97" i="2"/>
  <c r="H98" i="2"/>
  <c r="R135" i="2"/>
  <c r="H134" i="2"/>
  <c r="T175" i="2" l="1"/>
  <c r="H174" i="2"/>
  <c r="H216" i="2"/>
  <c r="R217" i="2"/>
  <c r="R177" i="2"/>
  <c r="R136" i="2"/>
  <c r="H135" i="2"/>
  <c r="H57" i="2"/>
  <c r="H58" i="2"/>
  <c r="E46" i="2"/>
  <c r="I47" i="2"/>
  <c r="T176" i="2" l="1"/>
  <c r="H175" i="2"/>
  <c r="H217" i="2"/>
  <c r="H218" i="2"/>
  <c r="I48" i="2"/>
  <c r="E47" i="2"/>
  <c r="R137" i="2"/>
  <c r="H136" i="2"/>
  <c r="T177" i="2" l="1"/>
  <c r="H176" i="2"/>
  <c r="H138" i="2"/>
  <c r="H137" i="2"/>
  <c r="I49" i="2"/>
  <c r="E48" i="2"/>
  <c r="H177" i="2" l="1"/>
  <c r="H178" i="2"/>
  <c r="I50" i="2"/>
  <c r="E49" i="2"/>
  <c r="E50" i="2" l="1"/>
  <c r="I51" i="2"/>
  <c r="E51" i="2" l="1"/>
  <c r="I52" i="2"/>
  <c r="E52" i="2" l="1"/>
  <c r="I53" i="2"/>
  <c r="E53" i="2" l="1"/>
  <c r="I54" i="2"/>
  <c r="I55" i="2" l="1"/>
  <c r="E54" i="2"/>
  <c r="E55" i="2" l="1"/>
  <c r="I56" i="2"/>
  <c r="E56" i="2" l="1"/>
  <c r="I57" i="2"/>
  <c r="E57" i="2" l="1"/>
  <c r="I58" i="2"/>
  <c r="E58" i="2" l="1"/>
  <c r="I59" i="2"/>
  <c r="E59" i="2" l="1"/>
  <c r="I60" i="2"/>
  <c r="E60" i="2" l="1"/>
  <c r="I61" i="2"/>
  <c r="E61" i="2" l="1"/>
  <c r="I62" i="2"/>
  <c r="I63" i="2" l="1"/>
  <c r="E62" i="2"/>
  <c r="I64" i="2" l="1"/>
  <c r="E63" i="2"/>
  <c r="E64" i="2" l="1"/>
  <c r="I65" i="2"/>
  <c r="E65" i="2" l="1"/>
  <c r="I66" i="2"/>
  <c r="E66" i="2" l="1"/>
  <c r="I67" i="2"/>
  <c r="I68" i="2" l="1"/>
  <c r="E67" i="2"/>
  <c r="I69" i="2" l="1"/>
  <c r="E68" i="2"/>
  <c r="E69" i="2" l="1"/>
  <c r="I70" i="2"/>
  <c r="I71" i="2" l="1"/>
  <c r="E70" i="2"/>
  <c r="E71" i="2" l="1"/>
  <c r="I72" i="2"/>
  <c r="I73" i="2" l="1"/>
  <c r="E72" i="2"/>
  <c r="I74" i="2" l="1"/>
  <c r="E73" i="2"/>
  <c r="E74" i="2" l="1"/>
  <c r="I75" i="2"/>
  <c r="I76" i="2" l="1"/>
  <c r="E75" i="2"/>
  <c r="E76" i="2" l="1"/>
  <c r="I77" i="2"/>
  <c r="E77" i="2" l="1"/>
  <c r="I78" i="2"/>
  <c r="E78" i="2" l="1"/>
  <c r="I79" i="2"/>
  <c r="E79" i="2" l="1"/>
  <c r="I80" i="2"/>
  <c r="E80" i="2" l="1"/>
  <c r="I81" i="2"/>
  <c r="E81" i="2" l="1"/>
  <c r="I82" i="2"/>
  <c r="E82" i="2" l="1"/>
  <c r="I83" i="2"/>
  <c r="E83" i="2" l="1"/>
  <c r="I84" i="2"/>
  <c r="E84" i="2" l="1"/>
  <c r="I85" i="2"/>
  <c r="I86" i="2" l="1"/>
  <c r="E85" i="2"/>
  <c r="E86" i="2" l="1"/>
  <c r="I87" i="2"/>
  <c r="I88" i="2" l="1"/>
  <c r="E87" i="2"/>
  <c r="E88" i="2" l="1"/>
  <c r="I89" i="2"/>
  <c r="I90" i="2" l="1"/>
  <c r="E89" i="2"/>
  <c r="I91" i="2" l="1"/>
  <c r="E90" i="2"/>
  <c r="I92" i="2" l="1"/>
  <c r="E91" i="2"/>
  <c r="E92" i="2" l="1"/>
  <c r="I93" i="2"/>
  <c r="E93" i="2" l="1"/>
  <c r="I94" i="2"/>
  <c r="E94" i="2" l="1"/>
  <c r="I95" i="2"/>
  <c r="I96" i="2" l="1"/>
  <c r="E95" i="2"/>
  <c r="I97" i="2" l="1"/>
  <c r="E96" i="2"/>
  <c r="I98" i="2" l="1"/>
  <c r="E97" i="2"/>
  <c r="E98" i="2" l="1"/>
  <c r="I99" i="2"/>
  <c r="I100" i="2" l="1"/>
  <c r="E99" i="2"/>
  <c r="E100" i="2" l="1"/>
  <c r="I101" i="2"/>
  <c r="E101" i="2" l="1"/>
  <c r="I102" i="2"/>
  <c r="I103" i="2" l="1"/>
  <c r="E102" i="2"/>
  <c r="I104" i="2" l="1"/>
  <c r="E103" i="2"/>
  <c r="E104" i="2" l="1"/>
  <c r="I105" i="2"/>
  <c r="I106" i="2" l="1"/>
  <c r="E105" i="2"/>
  <c r="E106" i="2" l="1"/>
  <c r="I107" i="2"/>
  <c r="I108" i="2" l="1"/>
  <c r="E107" i="2"/>
  <c r="E108" i="2" l="1"/>
  <c r="I109" i="2"/>
  <c r="E109" i="2" l="1"/>
  <c r="I110" i="2"/>
  <c r="E110" i="2" l="1"/>
  <c r="I111" i="2"/>
  <c r="I112" i="2" l="1"/>
  <c r="E111" i="2"/>
  <c r="I113" i="2" l="1"/>
  <c r="E112" i="2"/>
  <c r="I114" i="2" l="1"/>
  <c r="E113" i="2"/>
  <c r="E114" i="2" l="1"/>
  <c r="I115" i="2"/>
  <c r="E115" i="2" l="1"/>
  <c r="I116" i="2"/>
  <c r="E116" i="2" l="1"/>
  <c r="I117" i="2"/>
  <c r="I118" i="2" l="1"/>
  <c r="E117" i="2"/>
  <c r="E118" i="2" l="1"/>
  <c r="I119" i="2"/>
  <c r="I120" i="2" l="1"/>
  <c r="E119" i="2"/>
  <c r="E120" i="2" l="1"/>
  <c r="I121" i="2"/>
  <c r="I122" i="2" l="1"/>
  <c r="E121" i="2"/>
  <c r="I123" i="2" l="1"/>
  <c r="E122" i="2"/>
  <c r="I124" i="2" l="1"/>
  <c r="E123" i="2"/>
  <c r="E124" i="2" l="1"/>
  <c r="I125" i="2"/>
  <c r="E125" i="2" l="1"/>
  <c r="I126" i="2"/>
  <c r="E126" i="2" l="1"/>
  <c r="I127" i="2"/>
  <c r="I128" i="2" l="1"/>
  <c r="E127" i="2"/>
  <c r="E128" i="2" l="1"/>
  <c r="I129" i="2"/>
  <c r="I130" i="2" l="1"/>
  <c r="E129" i="2"/>
  <c r="I131" i="2" l="1"/>
  <c r="E130" i="2"/>
  <c r="I132" i="2" l="1"/>
  <c r="E131" i="2"/>
  <c r="I133" i="2" l="1"/>
  <c r="E132" i="2"/>
  <c r="E133" i="2" l="1"/>
  <c r="I134" i="2"/>
  <c r="E134" i="2" l="1"/>
  <c r="I135" i="2"/>
  <c r="E135" i="2" l="1"/>
  <c r="I136" i="2"/>
  <c r="E136" i="2" l="1"/>
  <c r="I137" i="2"/>
  <c r="E137" i="2" l="1"/>
  <c r="I138" i="2"/>
  <c r="E138" i="2" l="1"/>
  <c r="I139" i="2"/>
  <c r="I140" i="2" l="1"/>
  <c r="E139" i="2"/>
  <c r="E140" i="2" l="1"/>
  <c r="I141" i="2"/>
  <c r="E141" i="2" l="1"/>
  <c r="I142" i="2"/>
  <c r="I143" i="2" l="1"/>
  <c r="E142" i="2"/>
  <c r="I144" i="2" l="1"/>
  <c r="E143" i="2"/>
  <c r="I145" i="2" l="1"/>
  <c r="E144" i="2"/>
  <c r="E145" i="2" l="1"/>
  <c r="I146" i="2"/>
  <c r="E146" i="2" l="1"/>
  <c r="I147" i="2"/>
  <c r="I148" i="2" l="1"/>
  <c r="E147" i="2"/>
  <c r="E148" i="2" l="1"/>
  <c r="I149" i="2"/>
  <c r="E149" i="2" l="1"/>
  <c r="I150" i="2"/>
  <c r="E150" i="2" l="1"/>
  <c r="I151" i="2"/>
  <c r="E151" i="2" l="1"/>
  <c r="I152" i="2"/>
  <c r="I153" i="2" l="1"/>
  <c r="E152" i="2"/>
  <c r="E153" i="2" l="1"/>
  <c r="I154" i="2"/>
  <c r="I155" i="2" l="1"/>
  <c r="E154" i="2"/>
  <c r="E155" i="2" l="1"/>
  <c r="I156" i="2"/>
  <c r="E156" i="2" l="1"/>
  <c r="I157" i="2"/>
  <c r="I158" i="2" l="1"/>
  <c r="E157" i="2"/>
  <c r="E158" i="2" l="1"/>
  <c r="I159" i="2"/>
  <c r="E159" i="2" l="1"/>
  <c r="I160" i="2"/>
  <c r="E160" i="2" l="1"/>
  <c r="I161" i="2"/>
  <c r="I162" i="2" l="1"/>
  <c r="E161" i="2"/>
  <c r="E162" i="2" l="1"/>
  <c r="I163" i="2"/>
  <c r="I164" i="2" l="1"/>
  <c r="E163" i="2"/>
  <c r="I165" i="2" l="1"/>
  <c r="E164" i="2"/>
  <c r="E165" i="2" l="1"/>
  <c r="I166" i="2"/>
  <c r="I167" i="2" l="1"/>
  <c r="E166" i="2"/>
  <c r="I168" i="2" l="1"/>
  <c r="E167" i="2"/>
  <c r="E168" i="2" l="1"/>
  <c r="I169" i="2"/>
  <c r="I170" i="2" l="1"/>
  <c r="E169" i="2"/>
  <c r="E170" i="2" l="1"/>
  <c r="I171" i="2"/>
  <c r="I172" i="2" l="1"/>
  <c r="E171" i="2"/>
  <c r="E172" i="2" l="1"/>
  <c r="I173" i="2"/>
  <c r="I174" i="2" l="1"/>
  <c r="E173" i="2"/>
  <c r="E174" i="2" l="1"/>
  <c r="I175" i="2"/>
  <c r="I176" i="2" l="1"/>
  <c r="E175" i="2"/>
  <c r="I177" i="2" l="1"/>
  <c r="E176" i="2"/>
  <c r="I178" i="2" l="1"/>
  <c r="E177" i="2"/>
  <c r="I179" i="2" l="1"/>
  <c r="E178" i="2"/>
  <c r="I180" i="2" l="1"/>
  <c r="E179" i="2"/>
  <c r="I181" i="2" l="1"/>
  <c r="E180" i="2"/>
  <c r="E181" i="2" l="1"/>
  <c r="I182" i="2"/>
  <c r="E182" i="2" l="1"/>
  <c r="I183" i="2"/>
  <c r="E183" i="2" l="1"/>
  <c r="I184" i="2"/>
  <c r="E184" i="2" l="1"/>
  <c r="I185" i="2"/>
  <c r="E185" i="2" l="1"/>
  <c r="I186" i="2"/>
  <c r="E186" i="2" l="1"/>
  <c r="I187" i="2"/>
  <c r="I188" i="2" l="1"/>
  <c r="E187" i="2"/>
  <c r="I189" i="2" l="1"/>
  <c r="E188" i="2"/>
  <c r="I190" i="2" l="1"/>
  <c r="E189" i="2"/>
  <c r="E190" i="2" l="1"/>
  <c r="I191" i="2"/>
  <c r="E191" i="2" l="1"/>
  <c r="I192" i="2"/>
  <c r="I193" i="2" l="1"/>
  <c r="E192" i="2"/>
  <c r="E193" i="2" l="1"/>
  <c r="I194" i="2"/>
  <c r="E194" i="2" l="1"/>
  <c r="I195" i="2"/>
  <c r="I196" i="2" l="1"/>
  <c r="E195" i="2"/>
  <c r="I197" i="2" l="1"/>
  <c r="E196" i="2"/>
  <c r="E197" i="2" l="1"/>
  <c r="I198" i="2"/>
  <c r="E198" i="2" l="1"/>
  <c r="I199" i="2"/>
  <c r="I200" i="2" l="1"/>
  <c r="E199" i="2"/>
  <c r="I201" i="2" l="1"/>
  <c r="E200" i="2"/>
  <c r="E201" i="2" l="1"/>
  <c r="I202" i="2"/>
  <c r="I203" i="2" l="1"/>
  <c r="E202" i="2"/>
  <c r="I204" i="2" l="1"/>
  <c r="E203" i="2"/>
  <c r="I205" i="2" l="1"/>
  <c r="E204" i="2"/>
  <c r="E205" i="2" l="1"/>
  <c r="I206" i="2"/>
  <c r="E206" i="2" l="1"/>
  <c r="I207" i="2"/>
  <c r="E207" i="2" l="1"/>
  <c r="I208" i="2"/>
  <c r="I209" i="2" l="1"/>
  <c r="E208" i="2"/>
  <c r="E209" i="2" l="1"/>
  <c r="I210" i="2"/>
  <c r="E210" i="2" l="1"/>
  <c r="I211" i="2"/>
  <c r="I212" i="2" l="1"/>
  <c r="E211" i="2"/>
  <c r="E212" i="2" l="1"/>
  <c r="I213" i="2"/>
  <c r="E213" i="2" l="1"/>
  <c r="I214" i="2"/>
  <c r="I215" i="2" l="1"/>
  <c r="E214" i="2"/>
  <c r="I216" i="2" l="1"/>
  <c r="E215" i="2"/>
  <c r="I217" i="2" l="1"/>
  <c r="E216" i="2"/>
  <c r="E217" i="2" l="1"/>
  <c r="I218" i="2"/>
  <c r="E218" i="2" l="1"/>
  <c r="I219" i="2"/>
  <c r="E219" i="2" l="1"/>
  <c r="I220" i="2"/>
  <c r="E220" i="2" l="1"/>
  <c r="I221" i="2"/>
  <c r="I222" i="2" l="1"/>
  <c r="E221" i="2"/>
  <c r="I223" i="2" l="1"/>
  <c r="E222" i="2"/>
  <c r="E223" i="2" l="1"/>
  <c r="I224" i="2"/>
  <c r="I225" i="2" l="1"/>
  <c r="E224" i="2"/>
  <c r="E225" i="2" l="1"/>
  <c r="I226" i="2"/>
  <c r="E226" i="2" l="1"/>
  <c r="I227" i="2"/>
  <c r="E227" i="2" l="1"/>
  <c r="I228" i="2"/>
  <c r="I229" i="2" l="1"/>
  <c r="E228" i="2"/>
  <c r="I230" i="2" l="1"/>
  <c r="E229" i="2"/>
  <c r="E230" i="2" l="1"/>
  <c r="I231" i="2"/>
  <c r="I232" i="2" l="1"/>
  <c r="E231" i="2"/>
  <c r="I233" i="2" l="1"/>
  <c r="E232" i="2"/>
  <c r="I234" i="2" l="1"/>
  <c r="E233" i="2"/>
  <c r="E234" i="2" l="1"/>
  <c r="I235" i="2"/>
  <c r="E235" i="2" l="1"/>
  <c r="I236" i="2"/>
  <c r="E236" i="2" l="1"/>
  <c r="I237" i="2"/>
  <c r="E237" i="2" l="1"/>
  <c r="I238" i="2"/>
  <c r="E238" i="2" l="1"/>
  <c r="I239" i="2"/>
  <c r="I240" i="2" l="1"/>
  <c r="E239" i="2"/>
  <c r="E240" i="2" l="1"/>
  <c r="I241" i="2"/>
  <c r="I242" i="2" l="1"/>
  <c r="E241" i="2"/>
  <c r="I243" i="2" l="1"/>
  <c r="E242" i="2"/>
  <c r="I244" i="2" l="1"/>
  <c r="E243" i="2"/>
  <c r="E244" i="2" l="1"/>
  <c r="I245" i="2"/>
  <c r="E245" i="2" l="1"/>
  <c r="I246" i="2"/>
  <c r="I247" i="2" l="1"/>
  <c r="E246" i="2"/>
  <c r="E247" i="2" l="1"/>
  <c r="I248" i="2"/>
  <c r="I249" i="2" l="1"/>
  <c r="E248" i="2"/>
  <c r="I250" i="2" l="1"/>
  <c r="E249" i="2"/>
  <c r="I251" i="2" l="1"/>
  <c r="E250" i="2"/>
  <c r="B250" i="2" s="1"/>
  <c r="I252" i="2" l="1"/>
  <c r="E251" i="2"/>
  <c r="B251" i="2" s="1"/>
  <c r="I253" i="2" l="1"/>
  <c r="E252" i="2"/>
  <c r="B252" i="2" s="1"/>
  <c r="E253" i="2" l="1"/>
  <c r="B253" i="2" s="1"/>
  <c r="I254" i="2"/>
  <c r="I255" i="2" l="1"/>
  <c r="E254" i="2"/>
  <c r="B254" i="2" s="1"/>
  <c r="I256" i="2" l="1"/>
  <c r="E255" i="2"/>
  <c r="B255" i="2" s="1"/>
  <c r="E256" i="2" l="1"/>
  <c r="B256" i="2" s="1"/>
  <c r="I257" i="2"/>
  <c r="I258" i="2" l="1"/>
  <c r="E257" i="2"/>
  <c r="B257" i="2" s="1"/>
  <c r="I259" i="2" l="1"/>
  <c r="E258" i="2"/>
  <c r="B258" i="2" s="1"/>
  <c r="I260" i="2" l="1"/>
  <c r="E259" i="2"/>
  <c r="B259" i="2" s="1"/>
  <c r="E260" i="2" l="1"/>
  <c r="B260" i="2" s="1"/>
  <c r="I261" i="2"/>
  <c r="E261" i="2" l="1"/>
  <c r="B261" i="2" s="1"/>
  <c r="I262" i="2"/>
  <c r="I263" i="2" l="1"/>
  <c r="E262" i="2"/>
  <c r="B262" i="2" s="1"/>
  <c r="I264" i="2" l="1"/>
  <c r="E263" i="2"/>
  <c r="B263" i="2" s="1"/>
  <c r="E264" i="2" l="1"/>
  <c r="B264" i="2" s="1"/>
  <c r="I265" i="2"/>
  <c r="E265" i="2" l="1"/>
  <c r="B265" i="2" s="1"/>
  <c r="I266" i="2"/>
  <c r="E266" i="2" l="1"/>
  <c r="B266" i="2" s="1"/>
  <c r="I267" i="2"/>
  <c r="I268" i="2" l="1"/>
  <c r="E267" i="2"/>
  <c r="B267" i="2" s="1"/>
  <c r="I269" i="2" l="1"/>
  <c r="E268" i="2"/>
  <c r="B268" i="2" s="1"/>
  <c r="E269" i="2" l="1"/>
  <c r="B269" i="2" s="1"/>
  <c r="I270" i="2"/>
  <c r="I271" i="2" l="1"/>
  <c r="E270" i="2"/>
  <c r="B270" i="2" s="1"/>
  <c r="I272" i="2" l="1"/>
  <c r="E271" i="2"/>
  <c r="B271" i="2" s="1"/>
  <c r="I273" i="2" l="1"/>
  <c r="E272" i="2"/>
  <c r="B272" i="2" s="1"/>
  <c r="I274" i="2" l="1"/>
  <c r="E273" i="2"/>
  <c r="B273" i="2" s="1"/>
  <c r="E274" i="2" l="1"/>
  <c r="B274" i="2" s="1"/>
  <c r="I275" i="2"/>
  <c r="I276" i="2" l="1"/>
  <c r="E275" i="2"/>
  <c r="B275" i="2" s="1"/>
  <c r="E276" i="2" l="1"/>
  <c r="B276" i="2" s="1"/>
  <c r="I277" i="2"/>
  <c r="I278" i="2" l="1"/>
  <c r="E277" i="2"/>
  <c r="B277" i="2" s="1"/>
  <c r="E278" i="2" l="1"/>
  <c r="B278" i="2" s="1"/>
  <c r="I279" i="2"/>
  <c r="I280" i="2" l="1"/>
  <c r="E279" i="2"/>
  <c r="B279" i="2" s="1"/>
  <c r="E280" i="2" l="1"/>
  <c r="B280" i="2" s="1"/>
  <c r="I281" i="2"/>
  <c r="I282" i="2" l="1"/>
  <c r="E281" i="2"/>
  <c r="B281" i="2" s="1"/>
  <c r="E282" i="2" l="1"/>
  <c r="B282" i="2" s="1"/>
  <c r="I283" i="2"/>
  <c r="I284" i="2" l="1"/>
  <c r="E283" i="2"/>
  <c r="B283" i="2" s="1"/>
  <c r="E284" i="2" l="1"/>
  <c r="B284" i="2" s="1"/>
  <c r="I285" i="2"/>
  <c r="I286" i="2" l="1"/>
  <c r="E286" i="2" s="1"/>
  <c r="E285" i="2"/>
  <c r="B285" i="2" s="1"/>
  <c r="B286" i="2" l="1"/>
  <c r="E288" i="2"/>
</calcChain>
</file>

<file path=xl/sharedStrings.xml><?xml version="1.0" encoding="utf-8"?>
<sst xmlns="http://schemas.openxmlformats.org/spreadsheetml/2006/main" count="64" uniqueCount="56">
  <si>
    <t>quarter</t>
  </si>
  <si>
    <t>nipop16</t>
  </si>
  <si>
    <t>tothrs</t>
  </si>
  <si>
    <t>Avg. weekly hours</t>
  </si>
  <si>
    <t xml:space="preserve">Avg. weekly hours </t>
  </si>
  <si>
    <t>Chain weighting</t>
  </si>
  <si>
    <t>unadjusted</t>
  </si>
  <si>
    <t>purged of demographics</t>
  </si>
  <si>
    <t>Change in avg. wkly</t>
  </si>
  <si>
    <t xml:space="preserve">hours due to </t>
  </si>
  <si>
    <t>fraction of population 16+ in each age group</t>
  </si>
  <si>
    <t>Average weekly hours by age group</t>
  </si>
  <si>
    <t>(normalized to have</t>
  </si>
  <si>
    <t>Noninstitutional</t>
  </si>
  <si>
    <t>Total hours</t>
  </si>
  <si>
    <t>demographics</t>
  </si>
  <si>
    <t>Cumulation</t>
  </si>
  <si>
    <t>same mean as unadj.)</t>
  </si>
  <si>
    <t>population 16+</t>
  </si>
  <si>
    <t>worked</t>
  </si>
  <si>
    <t>of previous column</t>
  </si>
  <si>
    <t>avgwkhrs</t>
  </si>
  <si>
    <t>delhrdemog</t>
  </si>
  <si>
    <t>cumdelhrdemog</t>
  </si>
  <si>
    <t>frpop16_17</t>
  </si>
  <si>
    <t>frpop18_21</t>
  </si>
  <si>
    <t>frpop22_24</t>
  </si>
  <si>
    <t>frpop25_34</t>
  </si>
  <si>
    <t>frpop35_44</t>
  </si>
  <si>
    <t>frpop45_54</t>
  </si>
  <si>
    <t>frpop55_64</t>
  </si>
  <si>
    <t>frpop65</t>
  </si>
  <si>
    <t>hr16_17</t>
  </si>
  <si>
    <t>hr18_21</t>
  </si>
  <si>
    <t>hr22_24</t>
  </si>
  <si>
    <t>hr25_34</t>
  </si>
  <si>
    <t>hr35_44</t>
  </si>
  <si>
    <t>hr45_54</t>
  </si>
  <si>
    <t>hr55_64</t>
  </si>
  <si>
    <t>hr65</t>
  </si>
  <si>
    <t>This files contains data and created series used in</t>
  </si>
  <si>
    <t>Neville Francis and Valerie A. Ramey</t>
  </si>
  <si>
    <t>"Measures of Hours per Capita and Their Implications for the Technology-Hours Debate"</t>
  </si>
  <si>
    <t>Journal of Money, Credit, and Banking  41(6), September 2009, p. 1071-1098.</t>
  </si>
  <si>
    <t>Full details of data construction are given in the data appendix of that article.</t>
  </si>
  <si>
    <t>Original Series from Francis and Ramey (2009)</t>
  </si>
  <si>
    <t>Replication of the work of Francis and Raemy</t>
  </si>
  <si>
    <t>Final adjusted hours time series</t>
  </si>
  <si>
    <t>until end of 2007: column D</t>
  </si>
  <si>
    <t>after 2007: column E</t>
  </si>
  <si>
    <t>Replication and update by Maik Wolters</t>
  </si>
  <si>
    <t>Journal of Applied Econometrics, forthcoming.</t>
  </si>
  <si>
    <t>August 2017</t>
  </si>
  <si>
    <t>How the Baby Boomers’ Retirement Wave Distorts Model-Based Output Gap Estimates</t>
  </si>
  <si>
    <t>These data are based microdata from IPUMS</t>
  </si>
  <si>
    <t>Interpolated population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</si>
</sst>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4" fontId="0" fillId="2" borderId="0" xfId="0" applyNumberFormat="1" applyFill="1"/>
    <xf numFmtId="164" fontId="0" fillId="3" borderId="0" xfId="0" applyNumberFormat="1" applyFill="1"/>
    <xf numFmtId="2" fontId="0" fillId="4" borderId="0" xfId="0" applyNumberFormat="1" applyFill="1"/>
    <xf numFmtId="164" fontId="2" fillId="2" borderId="0" xfId="0" applyNumberFormat="1" applyFont="1" applyFill="1"/>
    <xf numFmtId="164" fontId="2" fillId="3" borderId="0" xfId="0" applyNumberFormat="1" applyFont="1" applyFill="1"/>
    <xf numFmtId="2" fontId="2" fillId="4" borderId="0" xfId="0" applyNumberFormat="1" applyFont="1" applyFill="1"/>
    <xf numFmtId="164" fontId="2" fillId="2" borderId="0" xfId="0" applyNumberFormat="1" applyFont="1" applyFill="1" applyProtection="1">
      <protection locked="0"/>
    </xf>
    <xf numFmtId="164" fontId="2" fillId="3" borderId="0" xfId="0" applyNumberFormat="1" applyFont="1" applyFill="1" applyProtection="1">
      <protection locked="0"/>
    </xf>
    <xf numFmtId="2" fontId="2" fillId="4" borderId="0" xfId="0" applyNumberFormat="1" applyFont="1" applyFill="1" applyProtection="1">
      <protection locked="0"/>
    </xf>
    <xf numFmtId="164" fontId="0" fillId="2" borderId="0" xfId="0" applyNumberFormat="1" applyFill="1" applyProtection="1">
      <protection locked="0"/>
    </xf>
    <xf numFmtId="2" fontId="0" fillId="4" borderId="0" xfId="0" applyNumberFormat="1" applyFill="1" applyProtection="1">
      <protection locked="0"/>
    </xf>
    <xf numFmtId="2" fontId="3" fillId="4" borderId="0" xfId="0" applyNumberFormat="1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164" fontId="3" fillId="3" borderId="0" xfId="0" applyNumberFormat="1" applyFont="1" applyFill="1"/>
    <xf numFmtId="0" fontId="2" fillId="5" borderId="0" xfId="0" applyFont="1" applyFill="1"/>
    <xf numFmtId="2" fontId="0" fillId="5" borderId="0" xfId="0" applyNumberFormat="1" applyFill="1"/>
    <xf numFmtId="0" fontId="0" fillId="5" borderId="0" xfId="0" applyFill="1"/>
    <xf numFmtId="2" fontId="3" fillId="5" borderId="0" xfId="0" applyNumberFormat="1" applyFont="1" applyFill="1"/>
    <xf numFmtId="2" fontId="2" fillId="6" borderId="0" xfId="0" applyNumberFormat="1" applyFont="1" applyFill="1"/>
    <xf numFmtId="0" fontId="2" fillId="6" borderId="0" xfId="0" applyFont="1" applyFill="1"/>
    <xf numFmtId="2" fontId="3" fillId="6" borderId="0" xfId="0" applyNumberFormat="1" applyFont="1" applyFill="1"/>
    <xf numFmtId="1" fontId="0" fillId="7" borderId="0" xfId="0" applyNumberFormat="1" applyFill="1"/>
    <xf numFmtId="0" fontId="0" fillId="7" borderId="0" xfId="0" applyFill="1"/>
    <xf numFmtId="1" fontId="2" fillId="7" borderId="0" xfId="0" applyNumberFormat="1" applyFont="1" applyFill="1"/>
    <xf numFmtId="0" fontId="2" fillId="7" borderId="0" xfId="0" applyFont="1" applyFill="1"/>
    <xf numFmtId="2" fontId="0" fillId="7" borderId="0" xfId="0" applyNumberFormat="1" applyFill="1"/>
    <xf numFmtId="0" fontId="0" fillId="0" borderId="0" xfId="0" applyFill="1"/>
    <xf numFmtId="2" fontId="3" fillId="0" borderId="0" xfId="0" applyNumberFormat="1" applyFont="1" applyFill="1" applyProtection="1">
      <protection locked="0"/>
    </xf>
    <xf numFmtId="164" fontId="0" fillId="0" borderId="0" xfId="0" applyNumberFormat="1"/>
    <xf numFmtId="2" fontId="0" fillId="0" borderId="0" xfId="0" applyNumberFormat="1"/>
    <xf numFmtId="0" fontId="0" fillId="0" borderId="0" xfId="0" applyNumberFormat="1"/>
    <xf numFmtId="0" fontId="2" fillId="0" borderId="0" xfId="0" applyNumberFormat="1" applyFont="1"/>
    <xf numFmtId="49" fontId="2" fillId="0" borderId="0" xfId="0" applyNumberFormat="1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E16" sqref="E16"/>
    </sheetView>
  </sheetViews>
  <sheetFormatPr baseColWidth="10" defaultColWidth="9.140625" defaultRowHeight="12.75" x14ac:dyDescent="0.2"/>
  <cols>
    <col min="1" max="16384" width="9.140625" style="32"/>
  </cols>
  <sheetData>
    <row r="1" spans="1:1" x14ac:dyDescent="0.2">
      <c r="A1" s="32" t="s">
        <v>40</v>
      </c>
    </row>
    <row r="3" spans="1:1" x14ac:dyDescent="0.2">
      <c r="A3" s="32" t="s">
        <v>41</v>
      </c>
    </row>
    <row r="4" spans="1:1" x14ac:dyDescent="0.2">
      <c r="A4" s="32" t="s">
        <v>42</v>
      </c>
    </row>
    <row r="5" spans="1:1" x14ac:dyDescent="0.2">
      <c r="A5" s="32" t="s">
        <v>43</v>
      </c>
    </row>
    <row r="7" spans="1:1" x14ac:dyDescent="0.2">
      <c r="A7" s="32" t="s">
        <v>44</v>
      </c>
    </row>
    <row r="9" spans="1:1" x14ac:dyDescent="0.2">
      <c r="A9" s="33" t="s">
        <v>50</v>
      </c>
    </row>
    <row r="10" spans="1:1" x14ac:dyDescent="0.2">
      <c r="A10" s="33" t="s">
        <v>53</v>
      </c>
    </row>
    <row r="11" spans="1:1" x14ac:dyDescent="0.2">
      <c r="A11" s="33" t="s">
        <v>51</v>
      </c>
    </row>
    <row r="12" spans="1:1" x14ac:dyDescent="0.2">
      <c r="A12" s="34" t="s">
        <v>52</v>
      </c>
    </row>
  </sheetData>
  <phoneticPr fontId="1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8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A14" sqref="AA14"/>
    </sheetView>
  </sheetViews>
  <sheetFormatPr baseColWidth="10" defaultColWidth="10.42578125" defaultRowHeight="12.75" x14ac:dyDescent="0.2"/>
  <cols>
    <col min="1" max="1" width="10.42578125" customWidth="1"/>
    <col min="2" max="2" width="25.42578125" style="22" customWidth="1"/>
    <col min="3" max="3" width="18.140625" style="22" customWidth="1"/>
    <col min="4" max="5" width="21" style="18" customWidth="1"/>
    <col min="6" max="6" width="15.7109375" style="23" customWidth="1"/>
    <col min="7" max="7" width="17.140625" style="24" customWidth="1"/>
    <col min="8" max="8" width="20" style="2" customWidth="1"/>
    <col min="9" max="9" width="19" style="2" customWidth="1"/>
    <col min="10" max="17" width="10.42578125" style="3" customWidth="1"/>
    <col min="18" max="25" width="9.140625" style="4" customWidth="1"/>
    <col min="26" max="27" width="9.140625" customWidth="1"/>
    <col min="28" max="28" width="12.5703125" customWidth="1"/>
  </cols>
  <sheetData>
    <row r="1" spans="1:30" x14ac:dyDescent="0.2">
      <c r="B1" s="20" t="s">
        <v>47</v>
      </c>
      <c r="C1" s="20"/>
      <c r="D1" s="16"/>
      <c r="E1" s="16"/>
      <c r="J1" s="6" t="s">
        <v>55</v>
      </c>
      <c r="R1" s="7" t="s">
        <v>54</v>
      </c>
    </row>
    <row r="2" spans="1:30" x14ac:dyDescent="0.2">
      <c r="A2" s="1"/>
      <c r="B2" s="20"/>
      <c r="C2" s="20"/>
      <c r="D2" s="16"/>
      <c r="E2" s="16"/>
    </row>
    <row r="3" spans="1:30" x14ac:dyDescent="0.2">
      <c r="A3" s="1"/>
      <c r="B3" s="21" t="s">
        <v>4</v>
      </c>
      <c r="C3" s="20" t="s">
        <v>3</v>
      </c>
      <c r="D3" s="16" t="s">
        <v>4</v>
      </c>
      <c r="E3" s="16" t="s">
        <v>4</v>
      </c>
      <c r="F3" s="25"/>
      <c r="G3" s="25"/>
      <c r="H3" s="5" t="s">
        <v>5</v>
      </c>
    </row>
    <row r="4" spans="1:30" x14ac:dyDescent="0.2">
      <c r="B4" s="21" t="s">
        <v>7</v>
      </c>
      <c r="C4" s="20" t="s">
        <v>6</v>
      </c>
      <c r="D4" s="16" t="s">
        <v>7</v>
      </c>
      <c r="E4" s="16" t="s">
        <v>7</v>
      </c>
      <c r="H4" s="5" t="s">
        <v>8</v>
      </c>
    </row>
    <row r="5" spans="1:30" x14ac:dyDescent="0.2">
      <c r="B5" s="21"/>
      <c r="C5" s="20"/>
      <c r="D5" s="16"/>
      <c r="E5" s="16"/>
      <c r="H5" s="5" t="s">
        <v>9</v>
      </c>
      <c r="J5" s="6" t="s">
        <v>10</v>
      </c>
      <c r="R5" s="7" t="s">
        <v>11</v>
      </c>
    </row>
    <row r="6" spans="1:30" s="1" customFormat="1" x14ac:dyDescent="0.2">
      <c r="B6" s="21" t="s">
        <v>12</v>
      </c>
      <c r="C6" s="20"/>
      <c r="D6" s="16" t="s">
        <v>12</v>
      </c>
      <c r="E6" s="16" t="s">
        <v>12</v>
      </c>
      <c r="F6" s="25" t="s">
        <v>13</v>
      </c>
      <c r="G6" s="26" t="s">
        <v>14</v>
      </c>
      <c r="H6" s="5" t="s">
        <v>15</v>
      </c>
      <c r="I6" s="5" t="s">
        <v>16</v>
      </c>
      <c r="J6" s="6"/>
      <c r="K6" s="6"/>
      <c r="L6" s="6"/>
      <c r="M6" s="6"/>
      <c r="N6" s="6"/>
      <c r="O6" s="6"/>
      <c r="P6" s="6"/>
      <c r="Q6" s="6"/>
      <c r="R6" s="7"/>
      <c r="S6" s="7"/>
      <c r="T6" s="7"/>
      <c r="U6" s="7"/>
      <c r="V6" s="7"/>
      <c r="W6" s="7"/>
      <c r="X6" s="7"/>
      <c r="Y6" s="7"/>
    </row>
    <row r="7" spans="1:30" s="1" customFormat="1" x14ac:dyDescent="0.2">
      <c r="B7" s="21" t="s">
        <v>17</v>
      </c>
      <c r="C7" s="20"/>
      <c r="D7" s="16" t="s">
        <v>17</v>
      </c>
      <c r="E7" s="16" t="s">
        <v>17</v>
      </c>
      <c r="F7" s="25" t="s">
        <v>18</v>
      </c>
      <c r="G7" s="26" t="s">
        <v>19</v>
      </c>
      <c r="H7" s="5"/>
      <c r="I7" s="5" t="s">
        <v>20</v>
      </c>
      <c r="J7" s="6"/>
      <c r="K7" s="6"/>
      <c r="L7" s="6"/>
      <c r="M7" s="6"/>
      <c r="N7" s="6"/>
      <c r="O7" s="6"/>
      <c r="P7" s="6"/>
      <c r="Q7" s="6"/>
      <c r="R7" s="7"/>
      <c r="S7" s="7"/>
      <c r="T7" s="7"/>
      <c r="U7" s="7"/>
      <c r="V7" s="7"/>
      <c r="W7" s="7"/>
      <c r="X7" s="7"/>
      <c r="Y7" s="7"/>
    </row>
    <row r="8" spans="1:30" s="1" customFormat="1" x14ac:dyDescent="0.2">
      <c r="B8" s="21" t="s">
        <v>48</v>
      </c>
      <c r="C8" s="20"/>
      <c r="D8" s="16"/>
      <c r="E8" s="16"/>
      <c r="F8" s="25"/>
      <c r="G8" s="26"/>
      <c r="H8" s="5"/>
      <c r="I8" s="5"/>
      <c r="J8" s="6"/>
      <c r="K8" s="6"/>
      <c r="L8" s="6"/>
      <c r="M8" s="6"/>
      <c r="N8" s="6"/>
      <c r="O8" s="6"/>
      <c r="P8" s="6"/>
      <c r="Q8" s="6"/>
      <c r="R8" s="7"/>
      <c r="S8" s="7"/>
      <c r="T8" s="7"/>
      <c r="U8" s="7"/>
      <c r="V8" s="7"/>
      <c r="W8" s="7"/>
      <c r="X8" s="7"/>
      <c r="Y8" s="7"/>
    </row>
    <row r="9" spans="1:30" s="1" customFormat="1" x14ac:dyDescent="0.2">
      <c r="A9" s="1" t="s">
        <v>0</v>
      </c>
      <c r="B9" s="21" t="s">
        <v>49</v>
      </c>
      <c r="C9" s="20" t="s">
        <v>21</v>
      </c>
      <c r="D9" s="16" t="s">
        <v>45</v>
      </c>
      <c r="E9" s="16" t="s">
        <v>46</v>
      </c>
      <c r="F9" s="25" t="s">
        <v>1</v>
      </c>
      <c r="G9" s="26" t="s">
        <v>2</v>
      </c>
      <c r="H9" s="8" t="s">
        <v>22</v>
      </c>
      <c r="I9" s="8" t="s">
        <v>23</v>
      </c>
      <c r="J9" s="9" t="s">
        <v>24</v>
      </c>
      <c r="K9" s="9" t="s">
        <v>25</v>
      </c>
      <c r="L9" s="9" t="s">
        <v>26</v>
      </c>
      <c r="M9" s="9" t="s">
        <v>27</v>
      </c>
      <c r="N9" s="9" t="s">
        <v>28</v>
      </c>
      <c r="O9" s="9" t="s">
        <v>29</v>
      </c>
      <c r="P9" s="9" t="s">
        <v>30</v>
      </c>
      <c r="Q9" s="9" t="s">
        <v>31</v>
      </c>
      <c r="R9" s="10" t="s">
        <v>32</v>
      </c>
      <c r="S9" s="10" t="s">
        <v>33</v>
      </c>
      <c r="T9" s="10" t="s">
        <v>34</v>
      </c>
      <c r="U9" s="10" t="s">
        <v>35</v>
      </c>
      <c r="V9" s="10" t="s">
        <v>36</v>
      </c>
      <c r="W9" s="10" t="s">
        <v>37</v>
      </c>
      <c r="X9" s="10" t="s">
        <v>38</v>
      </c>
      <c r="Y9" s="10" t="s">
        <v>39</v>
      </c>
    </row>
    <row r="10" spans="1:30" x14ac:dyDescent="0.2">
      <c r="A10">
        <v>1948</v>
      </c>
      <c r="B10" s="22">
        <f t="shared" ref="B10:B73" si="0">D10</f>
        <v>21.734729444737773</v>
      </c>
      <c r="C10" s="22">
        <f xml:space="preserve"> (1000000000/52)*G10/F10</f>
        <v>22.554747619084388</v>
      </c>
      <c r="D10" s="17">
        <v>21.734729444737773</v>
      </c>
      <c r="E10" s="17">
        <f xml:space="preserve"> C10 - I10 - 0.75</f>
        <v>21.804747619084388</v>
      </c>
      <c r="F10" s="23">
        <v>103912024.18390658</v>
      </c>
      <c r="G10" s="27">
        <v>121.87289296292272</v>
      </c>
      <c r="H10" s="11"/>
      <c r="I10" s="11">
        <v>0</v>
      </c>
      <c r="J10" s="14">
        <v>4.2343472089896916E-2</v>
      </c>
      <c r="K10" s="14">
        <v>8.6415716525251429E-2</v>
      </c>
      <c r="L10" s="14">
        <v>6.797542535771825E-2</v>
      </c>
      <c r="M10" s="14">
        <v>0.22067975696376002</v>
      </c>
      <c r="N10" s="14">
        <v>0.19463174694882876</v>
      </c>
      <c r="O10" s="14">
        <v>0.1609304325240303</v>
      </c>
      <c r="P10" s="14">
        <v>0.11971489926849962</v>
      </c>
      <c r="Q10" s="14">
        <v>0.10730855032201471</v>
      </c>
      <c r="R10" s="12">
        <v>7.7161559999999998</v>
      </c>
      <c r="S10" s="12">
        <v>22.262160000000002</v>
      </c>
      <c r="T10" s="12">
        <v>24.252410000000001</v>
      </c>
      <c r="U10" s="12">
        <v>24.43364</v>
      </c>
      <c r="V10" s="12">
        <v>26.661480000000001</v>
      </c>
      <c r="W10" s="12">
        <v>26.36523</v>
      </c>
      <c r="X10" s="12">
        <v>22.12745</v>
      </c>
      <c r="Y10" s="12">
        <v>9.1236110000000004</v>
      </c>
      <c r="AC10" s="30"/>
      <c r="AD10" s="31"/>
    </row>
    <row r="11" spans="1:30" x14ac:dyDescent="0.2">
      <c r="A11">
        <f>A10 + 0.25</f>
        <v>1948.25</v>
      </c>
      <c r="B11" s="22">
        <f t="shared" si="0"/>
        <v>21.719904997197819</v>
      </c>
      <c r="C11" s="22">
        <f xml:space="preserve"> (1000000000/52)*G11/F11</f>
        <v>22.552421775664381</v>
      </c>
      <c r="D11" s="17">
        <v>21.719904997197819</v>
      </c>
      <c r="E11" s="17">
        <f xml:space="preserve"> C11 - I11 - 0.75</f>
        <v>21.804166537825441</v>
      </c>
      <c r="F11" s="23">
        <v>104146575.83766976</v>
      </c>
      <c r="G11" s="27">
        <v>122.13539024868194</v>
      </c>
      <c r="H11" s="11">
        <f xml:space="preserve"> (J11 - J10)*(R11+R10)/2 + (K11 - K10)*(S11+S10)/2 + (L11 - L10)*(T11 + T10)/2 + (M11 - M10)*(U11 + U10)/2 + (N11 - N10)*(V11 + V10)/2 + (O11 - O10)*(W11 + W10)/2 + (P11 - P10)*(X11 + X10)/2 + (Q11 - Q10)*(Y11 + Y10)/2</f>
        <v>-1.7447621610584742E-3</v>
      </c>
      <c r="I11" s="11">
        <f t="shared" ref="I11:I74" si="1" xml:space="preserve"> I10 + H11</f>
        <v>-1.7447621610584742E-3</v>
      </c>
      <c r="J11" s="14">
        <v>4.2001919439926608E-2</v>
      </c>
      <c r="K11" s="14">
        <v>8.6025549531413004E-2</v>
      </c>
      <c r="L11" s="14">
        <v>6.7735229319336177E-2</v>
      </c>
      <c r="M11" s="14">
        <v>0.22063747206027134</v>
      </c>
      <c r="N11" s="14">
        <v>0.19493607918295103</v>
      </c>
      <c r="O11" s="14">
        <v>0.16077639353731116</v>
      </c>
      <c r="P11" s="14">
        <v>0.12006099316971625</v>
      </c>
      <c r="Q11" s="14">
        <v>0.10782636375907445</v>
      </c>
      <c r="R11" s="12">
        <v>7.7161559999999998</v>
      </c>
      <c r="S11" s="12">
        <v>22.262160000000002</v>
      </c>
      <c r="T11" s="12">
        <v>24.252410000000001</v>
      </c>
      <c r="U11" s="12">
        <v>24.43364</v>
      </c>
      <c r="V11" s="12">
        <v>26.661480000000001</v>
      </c>
      <c r="W11" s="12">
        <v>26.36523</v>
      </c>
      <c r="X11" s="12">
        <v>22.12745</v>
      </c>
      <c r="Y11" s="12">
        <v>9.1236110000000004</v>
      </c>
      <c r="AC11" s="30"/>
      <c r="AD11" s="31"/>
    </row>
    <row r="12" spans="1:30" x14ac:dyDescent="0.2">
      <c r="A12">
        <f t="shared" ref="A12:A75" si="2">A11 + 0.25</f>
        <v>1948.5</v>
      </c>
      <c r="B12" s="22">
        <f t="shared" si="0"/>
        <v>21.904863666025221</v>
      </c>
      <c r="C12" s="22">
        <f xml:space="preserve"> (1000000000/52)*G12/F12</f>
        <v>22.712052137883926</v>
      </c>
      <c r="D12" s="17">
        <v>21.904863666025221</v>
      </c>
      <c r="E12" s="17">
        <f xml:space="preserve"> C12 - I12 - 0.75</f>
        <v>21.965541662206043</v>
      </c>
      <c r="F12" s="23">
        <v>104562680.89351441</v>
      </c>
      <c r="G12" s="27">
        <v>123.49131912678176</v>
      </c>
      <c r="H12" s="11">
        <f xml:space="preserve"> (J12 - J11)*(R12+R11)/2 + (K12 - K11)*(S12+S11)/2 + (L12 - L11)*(T12 + T11)/2 + (M12 - M11)*(U12 + U11)/2 + (N12 - N11)*(V12 + V11)/2 + (O12 - O11)*(W12 + W11)/2 + (P12 - P11)*(X12 + X11)/2 + (Q12 - Q11)*(Y12 + Y11)/2</f>
        <v>-1.7447621610590901E-3</v>
      </c>
      <c r="I12" s="11">
        <f xml:space="preserve"> I11 + H12</f>
        <v>-3.4895243221175643E-3</v>
      </c>
      <c r="J12" s="14">
        <v>4.1660366789956306E-2</v>
      </c>
      <c r="K12" s="14">
        <v>8.5635382537574592E-2</v>
      </c>
      <c r="L12" s="14">
        <v>6.7495033280954103E-2</v>
      </c>
      <c r="M12" s="14">
        <v>0.2205951871567827</v>
      </c>
      <c r="N12" s="14">
        <v>0.19524041141707327</v>
      </c>
      <c r="O12" s="14">
        <v>0.16062235455059198</v>
      </c>
      <c r="P12" s="14">
        <v>0.12040708707093285</v>
      </c>
      <c r="Q12" s="14">
        <v>0.10834417719613421</v>
      </c>
      <c r="R12" s="12">
        <v>7.7161559999999998</v>
      </c>
      <c r="S12" s="12">
        <v>22.262160000000002</v>
      </c>
      <c r="T12" s="12">
        <v>24.252410000000001</v>
      </c>
      <c r="U12" s="12">
        <v>24.43364</v>
      </c>
      <c r="V12" s="12">
        <v>26.661480000000001</v>
      </c>
      <c r="W12" s="12">
        <v>26.36523</v>
      </c>
      <c r="X12" s="12">
        <v>22.12745</v>
      </c>
      <c r="Y12" s="12">
        <v>9.1236110000000004</v>
      </c>
      <c r="AC12" s="30"/>
      <c r="AD12" s="31"/>
    </row>
    <row r="13" spans="1:30" x14ac:dyDescent="0.2">
      <c r="A13">
        <f t="shared" si="2"/>
        <v>1948.75</v>
      </c>
      <c r="B13" s="22">
        <f t="shared" si="0"/>
        <v>21.757493258543143</v>
      </c>
      <c r="C13" s="22">
        <f xml:space="preserve"> (1000000000/52)*G13/F13</f>
        <v>22.570594728092981</v>
      </c>
      <c r="D13" s="17">
        <v>21.757493258543143</v>
      </c>
      <c r="E13" s="17">
        <f xml:space="preserve"> C13 - I13 - 0.75</f>
        <v>21.824468550247872</v>
      </c>
      <c r="F13" s="23">
        <v>104822029.42886201</v>
      </c>
      <c r="G13" s="27">
        <v>123.02656833038415</v>
      </c>
      <c r="H13" s="11">
        <f t="shared" ref="H12:H74" si="3" xml:space="preserve"> (J13 - J12)*(R13+R12)/2 + (K13 - K12)*(S13+S12)/2 + (L13 - L12)*(T13 + T12)/2 + (M13 - M12)*(U13 + U12)/2 + (N13 - N12)*(V13 + V12)/2 + (O13 - O12)*(W13 + W12)/2 + (P13 - P12)*(X13 + X12)/2 + (Q13 - Q12)*(Y13 + Y12)/2</f>
        <v>-3.8429783277272016E-4</v>
      </c>
      <c r="I13" s="11">
        <f t="shared" si="1"/>
        <v>-3.8738221548902845E-3</v>
      </c>
      <c r="J13" s="14">
        <v>4.1186995947155622E-2</v>
      </c>
      <c r="K13" s="14">
        <v>8.5266030173496987E-2</v>
      </c>
      <c r="L13" s="14">
        <v>6.7184642222748184E-2</v>
      </c>
      <c r="M13" s="14">
        <v>0.22051152622420633</v>
      </c>
      <c r="N13" s="14">
        <v>0.19559836312101259</v>
      </c>
      <c r="O13" s="14">
        <v>0.16052132785215653</v>
      </c>
      <c r="P13" s="14">
        <v>0.12081028009166433</v>
      </c>
      <c r="Q13" s="14">
        <v>0.10892083436755944</v>
      </c>
      <c r="R13" s="12">
        <v>7.7161559999999998</v>
      </c>
      <c r="S13" s="12">
        <v>22.262160000000002</v>
      </c>
      <c r="T13" s="12">
        <v>24.252410000000001</v>
      </c>
      <c r="U13" s="12">
        <v>24.43364</v>
      </c>
      <c r="V13" s="12">
        <v>26.661480000000001</v>
      </c>
      <c r="W13" s="12">
        <v>26.36523</v>
      </c>
      <c r="X13" s="12">
        <v>22.12745</v>
      </c>
      <c r="Y13" s="12">
        <v>9.1236110000000004</v>
      </c>
      <c r="AC13" s="30"/>
      <c r="AD13" s="31"/>
    </row>
    <row r="14" spans="1:30" x14ac:dyDescent="0.2">
      <c r="A14">
        <f t="shared" si="2"/>
        <v>1949</v>
      </c>
      <c r="B14" s="22">
        <f t="shared" si="0"/>
        <v>21.438899535899996</v>
      </c>
      <c r="C14" s="22">
        <f xml:space="preserve"> (1000000000/52)*G14/F14</f>
        <v>22.261771675190737</v>
      </c>
      <c r="D14" s="17">
        <v>21.438899535899996</v>
      </c>
      <c r="E14" s="17">
        <f xml:space="preserve"> C14 - I14 - 0.75</f>
        <v>21.516029795178401</v>
      </c>
      <c r="F14" s="23">
        <v>105056944.91750222</v>
      </c>
      <c r="G14" s="27">
        <v>121.61519347361926</v>
      </c>
      <c r="H14" s="11">
        <f t="shared" si="3"/>
        <v>-3.8429783277278782E-4</v>
      </c>
      <c r="I14" s="11">
        <f t="shared" si="1"/>
        <v>-4.2581199876630723E-3</v>
      </c>
      <c r="J14" s="14">
        <v>4.0713625104354945E-2</v>
      </c>
      <c r="K14" s="14">
        <v>8.4896677809419396E-2</v>
      </c>
      <c r="L14" s="14">
        <v>6.6874251164542264E-2</v>
      </c>
      <c r="M14" s="14">
        <v>0.22042786529162997</v>
      </c>
      <c r="N14" s="14">
        <v>0.19595631482495188</v>
      </c>
      <c r="O14" s="14">
        <v>0.16042030115372108</v>
      </c>
      <c r="P14" s="14">
        <v>0.12121347311239583</v>
      </c>
      <c r="Q14" s="14">
        <v>0.10949749153898466</v>
      </c>
      <c r="R14" s="12">
        <v>7.7161559999999998</v>
      </c>
      <c r="S14" s="12">
        <v>22.262160000000002</v>
      </c>
      <c r="T14" s="12">
        <v>24.252410000000001</v>
      </c>
      <c r="U14" s="12">
        <v>24.43364</v>
      </c>
      <c r="V14" s="12">
        <v>26.661480000000001</v>
      </c>
      <c r="W14" s="12">
        <v>26.36523</v>
      </c>
      <c r="X14" s="12">
        <v>22.12745</v>
      </c>
      <c r="Y14" s="12">
        <v>9.1236110000000004</v>
      </c>
      <c r="AC14" s="30"/>
      <c r="AD14" s="31"/>
    </row>
    <row r="15" spans="1:30" x14ac:dyDescent="0.2">
      <c r="A15">
        <f t="shared" si="2"/>
        <v>1949.25</v>
      </c>
      <c r="B15" s="22">
        <f t="shared" si="0"/>
        <v>21.226360954300514</v>
      </c>
      <c r="C15" s="22">
        <f xml:space="preserve"> (1000000000/52)*G15/F15</f>
        <v>22.057916451817583</v>
      </c>
      <c r="D15" s="17">
        <v>21.226360954300514</v>
      </c>
      <c r="E15" s="17">
        <f xml:space="preserve"> C15 - I15 - 0.75</f>
        <v>21.312558869638021</v>
      </c>
      <c r="F15" s="23">
        <v>105298414.82865846</v>
      </c>
      <c r="G15" s="27">
        <v>120.77850911356764</v>
      </c>
      <c r="H15" s="11">
        <f t="shared" si="3"/>
        <v>-3.8429783277378442E-4</v>
      </c>
      <c r="I15" s="11">
        <f t="shared" si="1"/>
        <v>-4.6424178204368567E-3</v>
      </c>
      <c r="J15" s="14">
        <v>4.024025426155426E-2</v>
      </c>
      <c r="K15" s="14">
        <v>8.4527325445341805E-2</v>
      </c>
      <c r="L15" s="14">
        <v>6.6563860106336331E-2</v>
      </c>
      <c r="M15" s="14">
        <v>0.22034420435905361</v>
      </c>
      <c r="N15" s="14">
        <v>0.19631426652889117</v>
      </c>
      <c r="O15" s="14">
        <v>0.1603192744552856</v>
      </c>
      <c r="P15" s="14">
        <v>0.12161666613312733</v>
      </c>
      <c r="Q15" s="14">
        <v>0.11007414871040991</v>
      </c>
      <c r="R15" s="12">
        <v>7.7161559999999998</v>
      </c>
      <c r="S15" s="12">
        <v>22.262160000000002</v>
      </c>
      <c r="T15" s="12">
        <v>24.252410000000001</v>
      </c>
      <c r="U15" s="12">
        <v>24.43364</v>
      </c>
      <c r="V15" s="12">
        <v>26.661480000000001</v>
      </c>
      <c r="W15" s="12">
        <v>26.36523</v>
      </c>
      <c r="X15" s="12">
        <v>22.12745</v>
      </c>
      <c r="Y15" s="12">
        <v>9.1236110000000004</v>
      </c>
      <c r="AC15" s="30"/>
      <c r="AD15" s="31"/>
    </row>
    <row r="16" spans="1:30" x14ac:dyDescent="0.2">
      <c r="A16">
        <f t="shared" si="2"/>
        <v>1949.5</v>
      </c>
      <c r="B16" s="22">
        <f t="shared" si="0"/>
        <v>20.845135417517671</v>
      </c>
      <c r="C16" s="22">
        <f xml:space="preserve"> (1000000000/52)*G16/F16</f>
        <v>21.688882036852846</v>
      </c>
      <c r="D16" s="17">
        <v>20.845135417517671</v>
      </c>
      <c r="E16" s="17">
        <f xml:space="preserve"> C16 - I16 - 0.75</f>
        <v>20.943908752506054</v>
      </c>
      <c r="F16" s="23">
        <v>105574555.0006346</v>
      </c>
      <c r="G16" s="27">
        <v>119.06929161410382</v>
      </c>
      <c r="H16" s="11">
        <f t="shared" si="3"/>
        <v>-3.8429783277241138E-4</v>
      </c>
      <c r="I16" s="11">
        <f t="shared" si="1"/>
        <v>-5.0267156532092681E-3</v>
      </c>
      <c r="J16" s="14">
        <v>3.9766883418753576E-2</v>
      </c>
      <c r="K16" s="14">
        <v>8.4157973081264215E-2</v>
      </c>
      <c r="L16" s="14">
        <v>6.6253469048130412E-2</v>
      </c>
      <c r="M16" s="14">
        <v>0.22026054342647725</v>
      </c>
      <c r="N16" s="14">
        <v>0.19667221823283049</v>
      </c>
      <c r="O16" s="14">
        <v>0.16021824775685015</v>
      </c>
      <c r="P16" s="14">
        <v>0.12201985915385881</v>
      </c>
      <c r="Q16" s="14">
        <v>0.11065080588183514</v>
      </c>
      <c r="R16" s="12">
        <v>7.7161559999999998</v>
      </c>
      <c r="S16" s="12">
        <v>22.262160000000002</v>
      </c>
      <c r="T16" s="12">
        <v>24.252410000000001</v>
      </c>
      <c r="U16" s="12">
        <v>24.43364</v>
      </c>
      <c r="V16" s="12">
        <v>26.661480000000001</v>
      </c>
      <c r="W16" s="12">
        <v>26.36523</v>
      </c>
      <c r="X16" s="12">
        <v>22.12745</v>
      </c>
      <c r="Y16" s="12">
        <v>9.1236110000000004</v>
      </c>
      <c r="AC16" s="30"/>
      <c r="AD16" s="31"/>
    </row>
    <row r="17" spans="1:30" x14ac:dyDescent="0.2">
      <c r="A17">
        <f t="shared" si="2"/>
        <v>1949.75</v>
      </c>
      <c r="B17" s="22">
        <f t="shared" si="0"/>
        <v>20.567191097725473</v>
      </c>
      <c r="C17" s="22">
        <f xml:space="preserve"> (1000000000/52)*G17/F17</f>
        <v>21.423588683917032</v>
      </c>
      <c r="D17" s="17">
        <v>20.567191097725473</v>
      </c>
      <c r="E17" s="17">
        <f xml:space="preserve"> C17 - I17 - 0.75</f>
        <v>20.680934082315154</v>
      </c>
      <c r="F17" s="23">
        <v>105849505.60540678</v>
      </c>
      <c r="G17" s="27">
        <v>117.91916606528265</v>
      </c>
      <c r="H17" s="11">
        <f t="shared" si="3"/>
        <v>-2.318682744914446E-3</v>
      </c>
      <c r="I17" s="11">
        <f t="shared" si="1"/>
        <v>-7.3453983981237141E-3</v>
      </c>
      <c r="J17" s="14">
        <v>3.9325116220626621E-2</v>
      </c>
      <c r="K17" s="14">
        <v>8.3612186503930236E-2</v>
      </c>
      <c r="L17" s="14">
        <v>6.6019711255859981E-2</v>
      </c>
      <c r="M17" s="14">
        <v>0.22025177220435718</v>
      </c>
      <c r="N17" s="14">
        <v>0.19706468027074148</v>
      </c>
      <c r="O17" s="14">
        <v>0.16014141604539006</v>
      </c>
      <c r="P17" s="14">
        <v>0.1222000298788127</v>
      </c>
      <c r="Q17" s="14">
        <v>0.11138508762028179</v>
      </c>
      <c r="R17" s="12">
        <v>7.7161559999999998</v>
      </c>
      <c r="S17" s="12">
        <v>22.262160000000002</v>
      </c>
      <c r="T17" s="12">
        <v>24.252410000000001</v>
      </c>
      <c r="U17" s="12">
        <v>24.43364</v>
      </c>
      <c r="V17" s="12">
        <v>26.661480000000001</v>
      </c>
      <c r="W17" s="12">
        <v>26.36523</v>
      </c>
      <c r="X17" s="12">
        <v>22.12745</v>
      </c>
      <c r="Y17" s="12">
        <v>9.1236110000000004</v>
      </c>
      <c r="AC17" s="30"/>
      <c r="AD17" s="31"/>
    </row>
    <row r="18" spans="1:30" x14ac:dyDescent="0.2">
      <c r="A18">
        <f t="shared" si="2"/>
        <v>1950</v>
      </c>
      <c r="B18" s="22">
        <f t="shared" si="0"/>
        <v>20.560731522691412</v>
      </c>
      <c r="C18" s="22">
        <f xml:space="preserve"> (1000000000/52)*G18/F18</f>
        <v>21.438973664987234</v>
      </c>
      <c r="D18" s="17">
        <v>20.560731522691412</v>
      </c>
      <c r="E18" s="17">
        <f xml:space="preserve"> C18 - I18 - 0.75</f>
        <v>20.698637746130274</v>
      </c>
      <c r="F18" s="23">
        <v>106091525.42200787</v>
      </c>
      <c r="G18" s="27">
        <v>118.27365781923902</v>
      </c>
      <c r="H18" s="11">
        <f t="shared" si="3"/>
        <v>-2.3186827449164357E-3</v>
      </c>
      <c r="I18" s="11">
        <f t="shared" si="1"/>
        <v>-9.6640811430401506E-3</v>
      </c>
      <c r="J18" s="14">
        <v>3.8883349022499666E-2</v>
      </c>
      <c r="K18" s="14">
        <v>8.3066399926596243E-2</v>
      </c>
      <c r="L18" s="14">
        <v>6.5785953463589536E-2</v>
      </c>
      <c r="M18" s="14">
        <v>0.22024300098223712</v>
      </c>
      <c r="N18" s="14">
        <v>0.19745714230865244</v>
      </c>
      <c r="O18" s="14">
        <v>0.16006458433392995</v>
      </c>
      <c r="P18" s="14">
        <v>0.1223802006037666</v>
      </c>
      <c r="Q18" s="14">
        <v>0.11211936935872846</v>
      </c>
      <c r="R18" s="12">
        <v>7.7161559999999998</v>
      </c>
      <c r="S18" s="12">
        <v>22.262160000000002</v>
      </c>
      <c r="T18" s="12">
        <v>24.252410000000001</v>
      </c>
      <c r="U18" s="12">
        <v>24.43364</v>
      </c>
      <c r="V18" s="12">
        <v>26.661480000000001</v>
      </c>
      <c r="W18" s="12">
        <v>26.36523</v>
      </c>
      <c r="X18" s="12">
        <v>22.12745</v>
      </c>
      <c r="Y18" s="12">
        <v>9.1236110000000004</v>
      </c>
      <c r="AC18" s="30"/>
      <c r="AD18" s="31"/>
    </row>
    <row r="19" spans="1:30" x14ac:dyDescent="0.2">
      <c r="A19">
        <f t="shared" si="2"/>
        <v>1950.25</v>
      </c>
      <c r="B19" s="22">
        <f t="shared" si="0"/>
        <v>20.88686947000566</v>
      </c>
      <c r="C19" s="22">
        <f xml:space="preserve"> (1000000000/52)*G19/F19</f>
        <v>21.792923079654191</v>
      </c>
      <c r="D19" s="17">
        <v>20.88686947000566</v>
      </c>
      <c r="E19" s="17">
        <f xml:space="preserve"> C19 - I19 - 0.75</f>
        <v>21.054877940875066</v>
      </c>
      <c r="F19" s="23">
        <v>106326096.89237213</v>
      </c>
      <c r="G19" s="27">
        <v>120.49213544863686</v>
      </c>
      <c r="H19" s="11">
        <f t="shared" si="3"/>
        <v>-2.2907800778355913E-3</v>
      </c>
      <c r="I19" s="11">
        <f t="shared" si="1"/>
        <v>-1.1954861220875742E-2</v>
      </c>
      <c r="J19" s="14">
        <v>3.8441581824372711E-2</v>
      </c>
      <c r="K19" s="14">
        <v>8.2520613349262251E-2</v>
      </c>
      <c r="L19" s="14">
        <v>6.5552195671319091E-2</v>
      </c>
      <c r="M19" s="14">
        <v>0.22023422976011706</v>
      </c>
      <c r="N19" s="14">
        <v>0.1978496043465634</v>
      </c>
      <c r="O19" s="14">
        <v>0.15998775262246984</v>
      </c>
      <c r="P19" s="14">
        <v>0.1225603713287205</v>
      </c>
      <c r="Q19" s="14">
        <v>0.11285365109717513</v>
      </c>
      <c r="R19" s="13">
        <f>R18+(R$58-R$18)/40</f>
        <v>7.6494021027499999</v>
      </c>
      <c r="S19" s="13">
        <f t="shared" ref="S19:Y19" si="4">S18+(S$58-S$18)/40</f>
        <v>22.137759650000003</v>
      </c>
      <c r="T19" s="13">
        <f t="shared" si="4"/>
        <v>24.200408425000003</v>
      </c>
      <c r="U19" s="13">
        <f t="shared" si="4"/>
        <v>24.432845350000001</v>
      </c>
      <c r="V19" s="13">
        <f t="shared" si="4"/>
        <v>26.660913150000003</v>
      </c>
      <c r="W19" s="13">
        <f t="shared" si="4"/>
        <v>26.386087424999999</v>
      </c>
      <c r="X19" s="13">
        <f t="shared" si="4"/>
        <v>22.123697799999999</v>
      </c>
      <c r="Y19" s="13">
        <f t="shared" si="4"/>
        <v>9.053825637500001</v>
      </c>
      <c r="AC19" s="30"/>
      <c r="AD19" s="31"/>
    </row>
    <row r="20" spans="1:30" x14ac:dyDescent="0.2">
      <c r="A20">
        <f t="shared" si="2"/>
        <v>1950.5</v>
      </c>
      <c r="B20" s="22">
        <f t="shared" si="0"/>
        <v>21.430298492820423</v>
      </c>
      <c r="C20" s="22">
        <f xml:space="preserve"> (1000000000/52)*G20/F20</f>
        <v>22.338171268928889</v>
      </c>
      <c r="D20" s="17">
        <v>21.430298492820423</v>
      </c>
      <c r="E20" s="17">
        <f xml:space="preserve"> C20 - I20 - 0.75</f>
        <v>21.602361104893436</v>
      </c>
      <c r="F20" s="23">
        <v>106601579.33430639</v>
      </c>
      <c r="G20" s="27">
        <v>123.82678550881842</v>
      </c>
      <c r="H20" s="11">
        <f t="shared" si="3"/>
        <v>-2.2349747436722538E-3</v>
      </c>
      <c r="I20" s="11">
        <f t="shared" si="1"/>
        <v>-1.4189835964547995E-2</v>
      </c>
      <c r="J20" s="14">
        <v>3.7999814626245756E-2</v>
      </c>
      <c r="K20" s="14">
        <v>8.1974826771928272E-2</v>
      </c>
      <c r="L20" s="14">
        <v>6.5318437879048646E-2</v>
      </c>
      <c r="M20" s="14">
        <v>0.22022545853799699</v>
      </c>
      <c r="N20" s="14">
        <v>0.19824206638447439</v>
      </c>
      <c r="O20" s="14">
        <v>0.15991092091100975</v>
      </c>
      <c r="P20" s="14">
        <v>0.12274054205367439</v>
      </c>
      <c r="Q20" s="14">
        <v>0.11358793283562178</v>
      </c>
      <c r="R20" s="13">
        <f t="shared" ref="R20:R57" si="5">R19+(R$58-R$18)/40</f>
        <v>7.5826482055</v>
      </c>
      <c r="S20" s="13">
        <f t="shared" ref="S20:S57" si="6">S19+(S$58-S$18)/40</f>
        <v>22.013359300000005</v>
      </c>
      <c r="T20" s="13">
        <f t="shared" ref="T20:T57" si="7">T19+(T$58-T$18)/40</f>
        <v>24.148406850000004</v>
      </c>
      <c r="U20" s="13">
        <f t="shared" ref="U20:U57" si="8">U19+(U$58-U$18)/40</f>
        <v>24.432050700000001</v>
      </c>
      <c r="V20" s="13">
        <f t="shared" ref="V20:V57" si="9">V19+(V$58-V$18)/40</f>
        <v>26.660346300000004</v>
      </c>
      <c r="W20" s="13">
        <f t="shared" ref="W20:W57" si="10">W19+(W$58-W$18)/40</f>
        <v>26.406944849999999</v>
      </c>
      <c r="X20" s="13">
        <f t="shared" ref="X20:X57" si="11">X19+(X$58-X$18)/40</f>
        <v>22.119945599999998</v>
      </c>
      <c r="Y20" s="13">
        <f t="shared" ref="Y20:Y57" si="12">Y19+(Y$58-Y$18)/40</f>
        <v>8.9840402750000017</v>
      </c>
      <c r="AC20" s="30"/>
      <c r="AD20" s="31"/>
    </row>
    <row r="21" spans="1:30" x14ac:dyDescent="0.2">
      <c r="A21">
        <f t="shared" si="2"/>
        <v>1950.75</v>
      </c>
      <c r="B21" s="22">
        <f t="shared" si="0"/>
        <v>21.665831376744986</v>
      </c>
      <c r="C21" s="22">
        <f xml:space="preserve"> (1000000000/52)*G21/F21</f>
        <v>22.567105919453507</v>
      </c>
      <c r="D21" s="17">
        <v>21.665831376744986</v>
      </c>
      <c r="E21" s="17">
        <f xml:space="preserve"> C21 - I21 - 0.75</f>
        <v>21.840624034508767</v>
      </c>
      <c r="F21" s="23">
        <v>106898114.37555528</v>
      </c>
      <c r="G21" s="27">
        <v>125.44381562455659</v>
      </c>
      <c r="H21" s="11">
        <f t="shared" si="3"/>
        <v>-9.3282790907123145E-3</v>
      </c>
      <c r="I21" s="11">
        <f t="shared" si="1"/>
        <v>-2.3518115055260309E-2</v>
      </c>
      <c r="J21" s="14">
        <v>3.8062275514402791E-2</v>
      </c>
      <c r="K21" s="14">
        <v>8.1298576510781206E-2</v>
      </c>
      <c r="L21" s="14">
        <v>6.4950946561658104E-2</v>
      </c>
      <c r="M21" s="14">
        <v>0.22001233412064353</v>
      </c>
      <c r="N21" s="14">
        <v>0.19836521249110811</v>
      </c>
      <c r="O21" s="14">
        <v>0.16001086693533517</v>
      </c>
      <c r="P21" s="14">
        <v>0.12308230145678062</v>
      </c>
      <c r="Q21" s="14">
        <v>0.11421748640929044</v>
      </c>
      <c r="R21" s="13">
        <f t="shared" si="5"/>
        <v>7.51589430825</v>
      </c>
      <c r="S21" s="13">
        <f t="shared" si="6"/>
        <v>21.888958950000006</v>
      </c>
      <c r="T21" s="13">
        <f t="shared" si="7"/>
        <v>24.096405275000006</v>
      </c>
      <c r="U21" s="13">
        <f t="shared" si="8"/>
        <v>24.431256050000002</v>
      </c>
      <c r="V21" s="13">
        <f t="shared" si="9"/>
        <v>26.659779450000006</v>
      </c>
      <c r="W21" s="13">
        <f t="shared" si="10"/>
        <v>26.427802274999998</v>
      </c>
      <c r="X21" s="13">
        <f t="shared" si="11"/>
        <v>22.116193399999997</v>
      </c>
      <c r="Y21" s="13">
        <f t="shared" si="12"/>
        <v>8.9142549125000023</v>
      </c>
      <c r="AC21" s="30"/>
      <c r="AD21" s="31"/>
    </row>
    <row r="22" spans="1:30" x14ac:dyDescent="0.2">
      <c r="A22">
        <f t="shared" si="2"/>
        <v>1951</v>
      </c>
      <c r="B22" s="22">
        <f t="shared" si="0"/>
        <v>22.081379283703807</v>
      </c>
      <c r="C22" s="22">
        <f xml:space="preserve"> (1000000000/52)*G22/F22</f>
        <v>23.017941373232507</v>
      </c>
      <c r="D22" s="17">
        <v>22.081379283703807</v>
      </c>
      <c r="E22" s="17">
        <f xml:space="preserve"> C22 - I22 - 0.75</f>
        <v>22.300731732793039</v>
      </c>
      <c r="F22" s="23">
        <v>107010066.43609595</v>
      </c>
      <c r="G22" s="27">
        <v>128.08387464973214</v>
      </c>
      <c r="H22" s="11">
        <f t="shared" si="3"/>
        <v>-9.2722445052738217E-3</v>
      </c>
      <c r="I22" s="11">
        <f t="shared" si="1"/>
        <v>-3.2790359560534131E-2</v>
      </c>
      <c r="J22" s="14">
        <v>3.8124736402559825E-2</v>
      </c>
      <c r="K22" s="14">
        <v>8.0622326249634141E-2</v>
      </c>
      <c r="L22" s="14">
        <v>6.4583455244267562E-2</v>
      </c>
      <c r="M22" s="14">
        <v>0.21979920970329009</v>
      </c>
      <c r="N22" s="14">
        <v>0.19848835859774183</v>
      </c>
      <c r="O22" s="14">
        <v>0.16011081295966062</v>
      </c>
      <c r="P22" s="14">
        <v>0.12342406085988683</v>
      </c>
      <c r="Q22" s="14">
        <v>0.1148470399829591</v>
      </c>
      <c r="R22" s="13">
        <f t="shared" si="5"/>
        <v>7.4491404110000001</v>
      </c>
      <c r="S22" s="13">
        <f t="shared" si="6"/>
        <v>21.764558600000008</v>
      </c>
      <c r="T22" s="13">
        <f t="shared" si="7"/>
        <v>24.044403700000007</v>
      </c>
      <c r="U22" s="13">
        <f t="shared" si="8"/>
        <v>24.430461400000002</v>
      </c>
      <c r="V22" s="13">
        <f t="shared" si="9"/>
        <v>26.659212600000007</v>
      </c>
      <c r="W22" s="13">
        <f t="shared" si="10"/>
        <v>26.448659699999997</v>
      </c>
      <c r="X22" s="13">
        <f t="shared" si="11"/>
        <v>22.112441199999996</v>
      </c>
      <c r="Y22" s="13">
        <f t="shared" si="12"/>
        <v>8.844469550000003</v>
      </c>
      <c r="AC22" s="30"/>
      <c r="AD22" s="31"/>
    </row>
    <row r="23" spans="1:30" x14ac:dyDescent="0.2">
      <c r="A23">
        <f t="shared" si="2"/>
        <v>1951.25</v>
      </c>
      <c r="B23" s="22">
        <f t="shared" si="0"/>
        <v>22.277989658242628</v>
      </c>
      <c r="C23" s="22">
        <f xml:space="preserve"> (1000000000/52)*G23/F23</f>
        <v>23.224889126119407</v>
      </c>
      <c r="D23" s="17">
        <v>22.277989658242628</v>
      </c>
      <c r="E23" s="17">
        <f xml:space="preserve"> C23 - I23 - 0.75</f>
        <v>22.516895695599779</v>
      </c>
      <c r="F23" s="23">
        <v>107227018.49663663</v>
      </c>
      <c r="G23" s="27">
        <v>129.4974520272545</v>
      </c>
      <c r="H23" s="11">
        <f xml:space="preserve"> (J23 - J22)*(R23+R22)/2 + (K23 - K22)*(S23+S22)/2 + (L23 - L22)*(T23 + T22)/2 + (M23 - M22)*(U23 + U22)/2 + (N23 - N22)*(V23 + V22)/2 + (O23 - O22)*(W23 + W22)/2 + (P23 - P22)*(X23 + X22)/2 + (Q23 - Q22)*(Y23 + Y22)/2</f>
        <v>-9.2162099198360992E-3</v>
      </c>
      <c r="I23" s="11">
        <f t="shared" si="1"/>
        <v>-4.200656948037023E-2</v>
      </c>
      <c r="J23" s="14">
        <v>3.8187197290716859E-2</v>
      </c>
      <c r="K23" s="14">
        <v>7.9946075988487075E-2</v>
      </c>
      <c r="L23" s="14">
        <v>6.4215963926877034E-2</v>
      </c>
      <c r="M23" s="14">
        <v>0.21958608528593665</v>
      </c>
      <c r="N23" s="14">
        <v>0.19861150470437555</v>
      </c>
      <c r="O23" s="14">
        <v>0.16021075898398607</v>
      </c>
      <c r="P23" s="14">
        <v>0.12376582026299304</v>
      </c>
      <c r="Q23" s="14">
        <v>0.11547659355662776</v>
      </c>
      <c r="R23" s="13">
        <f t="shared" si="5"/>
        <v>7.3823865137500002</v>
      </c>
      <c r="S23" s="13">
        <f t="shared" si="6"/>
        <v>21.64015825000001</v>
      </c>
      <c r="T23" s="13">
        <f t="shared" si="7"/>
        <v>23.992402125000009</v>
      </c>
      <c r="U23" s="13">
        <f t="shared" si="8"/>
        <v>24.429666750000003</v>
      </c>
      <c r="V23" s="13">
        <f t="shared" si="9"/>
        <v>26.658645750000009</v>
      </c>
      <c r="W23" s="13">
        <f t="shared" si="10"/>
        <v>26.469517124999996</v>
      </c>
      <c r="X23" s="13">
        <f t="shared" si="11"/>
        <v>22.108688999999995</v>
      </c>
      <c r="Y23" s="13">
        <f t="shared" si="12"/>
        <v>8.7746841875000037</v>
      </c>
      <c r="AC23" s="30"/>
      <c r="AD23" s="31"/>
    </row>
    <row r="24" spans="1:30" x14ac:dyDescent="0.2">
      <c r="A24">
        <f t="shared" si="2"/>
        <v>1951.5</v>
      </c>
      <c r="B24" s="22">
        <f t="shared" si="0"/>
        <v>22.126647941632068</v>
      </c>
      <c r="C24" s="22">
        <f xml:space="preserve"> (1000000000/52)*G24/F24</f>
        <v>23.028190119608979</v>
      </c>
      <c r="D24" s="17">
        <v>22.126647941632068</v>
      </c>
      <c r="E24" s="17">
        <f xml:space="preserve"> C24 - I24 - 0.75</f>
        <v>22.329356864423751</v>
      </c>
      <c r="F24" s="23">
        <v>107664970.55717731</v>
      </c>
      <c r="G24" s="27">
        <v>128.92512938306464</v>
      </c>
      <c r="H24" s="11">
        <f t="shared" si="3"/>
        <v>-9.1601753344005173E-3</v>
      </c>
      <c r="I24" s="11">
        <f t="shared" si="1"/>
        <v>-5.1166744814770751E-2</v>
      </c>
      <c r="J24" s="14">
        <v>3.8249658178873894E-2</v>
      </c>
      <c r="K24" s="14">
        <v>7.9269825727339996E-2</v>
      </c>
      <c r="L24" s="14">
        <v>6.3848472609486492E-2</v>
      </c>
      <c r="M24" s="14">
        <v>0.21937296086858321</v>
      </c>
      <c r="N24" s="14">
        <v>0.19873465081100924</v>
      </c>
      <c r="O24" s="14">
        <v>0.16031070500831149</v>
      </c>
      <c r="P24" s="14">
        <v>0.12410757966609927</v>
      </c>
      <c r="Q24" s="14">
        <v>0.11610614713029642</v>
      </c>
      <c r="R24" s="13">
        <f t="shared" si="5"/>
        <v>7.3156326165000003</v>
      </c>
      <c r="S24" s="13">
        <f t="shared" si="6"/>
        <v>21.515757900000011</v>
      </c>
      <c r="T24" s="13">
        <f t="shared" si="7"/>
        <v>23.94040055000001</v>
      </c>
      <c r="U24" s="13">
        <f t="shared" si="8"/>
        <v>24.428872100000003</v>
      </c>
      <c r="V24" s="13">
        <f t="shared" si="9"/>
        <v>26.65807890000001</v>
      </c>
      <c r="W24" s="13">
        <f t="shared" si="10"/>
        <v>26.490374549999995</v>
      </c>
      <c r="X24" s="13">
        <f t="shared" si="11"/>
        <v>22.104936799999994</v>
      </c>
      <c r="Y24" s="13">
        <f t="shared" si="12"/>
        <v>8.7048988250000043</v>
      </c>
      <c r="AC24" s="30"/>
      <c r="AD24" s="31"/>
    </row>
    <row r="25" spans="1:30" x14ac:dyDescent="0.2">
      <c r="A25">
        <f t="shared" si="2"/>
        <v>1951.75</v>
      </c>
      <c r="B25" s="22">
        <f t="shared" si="0"/>
        <v>22.131818112730738</v>
      </c>
      <c r="C25" s="22">
        <f xml:space="preserve"> (1000000000/52)*G25/F25</f>
        <v>23.020475179573857</v>
      </c>
      <c r="D25" s="17">
        <v>22.131818112730738</v>
      </c>
      <c r="E25" s="17">
        <f xml:space="preserve"> C25 - I25 - 0.75</f>
        <v>22.330334098507453</v>
      </c>
      <c r="F25" s="23">
        <v>107962946.22350553</v>
      </c>
      <c r="G25" s="27">
        <v>129.23863284029756</v>
      </c>
      <c r="H25" s="11">
        <f t="shared" si="3"/>
        <v>-8.692174118823736E-3</v>
      </c>
      <c r="I25" s="11">
        <f t="shared" si="1"/>
        <v>-5.985891893359449E-2</v>
      </c>
      <c r="J25" s="14">
        <v>3.8321999793510197E-2</v>
      </c>
      <c r="K25" s="14">
        <v>7.8570524468793979E-2</v>
      </c>
      <c r="L25" s="14">
        <v>6.3508299226063547E-2</v>
      </c>
      <c r="M25" s="14">
        <v>0.21909333167781758</v>
      </c>
      <c r="N25" s="14">
        <v>0.19887949731015708</v>
      </c>
      <c r="O25" s="14">
        <v>0.16050173290879544</v>
      </c>
      <c r="P25" s="14">
        <v>0.12440002159889366</v>
      </c>
      <c r="Q25" s="14">
        <v>0.11672459301596855</v>
      </c>
      <c r="R25" s="13">
        <f t="shared" si="5"/>
        <v>7.2488787192500004</v>
      </c>
      <c r="S25" s="13">
        <f t="shared" si="6"/>
        <v>21.391357550000013</v>
      </c>
      <c r="T25" s="13">
        <f t="shared" si="7"/>
        <v>23.888398975000012</v>
      </c>
      <c r="U25" s="13">
        <f t="shared" si="8"/>
        <v>24.428077450000004</v>
      </c>
      <c r="V25" s="13">
        <f t="shared" si="9"/>
        <v>26.657512050000012</v>
      </c>
      <c r="W25" s="13">
        <f t="shared" si="10"/>
        <v>26.511231974999994</v>
      </c>
      <c r="X25" s="13">
        <f t="shared" si="11"/>
        <v>22.101184599999993</v>
      </c>
      <c r="Y25" s="13">
        <f t="shared" si="12"/>
        <v>8.635113462500005</v>
      </c>
      <c r="AC25" s="30"/>
      <c r="AD25" s="31"/>
    </row>
    <row r="26" spans="1:30" x14ac:dyDescent="0.2">
      <c r="A26">
        <f t="shared" si="2"/>
        <v>1952</v>
      </c>
      <c r="B26" s="22">
        <f t="shared" si="0"/>
        <v>22.168339767644227</v>
      </c>
      <c r="C26" s="22">
        <f xml:space="preserve"> (1000000000/52)*G26/F26</f>
        <v>23.052908974027599</v>
      </c>
      <c r="D26" s="17">
        <v>22.168339767644227</v>
      </c>
      <c r="E26" s="17">
        <f xml:space="preserve"> C26 - I26 - 0.75</f>
        <v>22.37140034461143</v>
      </c>
      <c r="F26" s="23">
        <v>108222712.50602868</v>
      </c>
      <c r="G26" s="27">
        <v>129.73211369683952</v>
      </c>
      <c r="H26" s="11">
        <f t="shared" si="3"/>
        <v>-8.6324516502376165E-3</v>
      </c>
      <c r="I26" s="11">
        <f t="shared" si="1"/>
        <v>-6.8491370583832104E-2</v>
      </c>
      <c r="J26" s="14">
        <v>3.8394341408146508E-2</v>
      </c>
      <c r="K26" s="14">
        <v>7.7871223210247947E-2</v>
      </c>
      <c r="L26" s="14">
        <v>6.3168125842640616E-2</v>
      </c>
      <c r="M26" s="14">
        <v>0.21881370248705195</v>
      </c>
      <c r="N26" s="14">
        <v>0.19902434380930489</v>
      </c>
      <c r="O26" s="14">
        <v>0.16069276080927941</v>
      </c>
      <c r="P26" s="14">
        <v>0.12469246353168803</v>
      </c>
      <c r="Q26" s="14">
        <v>0.11734303890164066</v>
      </c>
      <c r="R26" s="13">
        <f t="shared" si="5"/>
        <v>7.1821248220000005</v>
      </c>
      <c r="S26" s="13">
        <f t="shared" si="6"/>
        <v>21.266957200000014</v>
      </c>
      <c r="T26" s="13">
        <f t="shared" si="7"/>
        <v>23.836397400000013</v>
      </c>
      <c r="U26" s="13">
        <f t="shared" si="8"/>
        <v>24.427282800000004</v>
      </c>
      <c r="V26" s="13">
        <f t="shared" si="9"/>
        <v>26.656945200000013</v>
      </c>
      <c r="W26" s="13">
        <f t="shared" si="10"/>
        <v>26.532089399999993</v>
      </c>
      <c r="X26" s="13">
        <f t="shared" si="11"/>
        <v>22.097432399999992</v>
      </c>
      <c r="Y26" s="13">
        <f t="shared" si="12"/>
        <v>8.5653281000000057</v>
      </c>
      <c r="AC26" s="30"/>
      <c r="AD26" s="31"/>
    </row>
    <row r="27" spans="1:30" x14ac:dyDescent="0.2">
      <c r="A27">
        <f t="shared" si="2"/>
        <v>1952.25</v>
      </c>
      <c r="B27" s="22">
        <f t="shared" si="0"/>
        <v>22.030716526386893</v>
      </c>
      <c r="C27" s="22">
        <f xml:space="preserve"> (1000000000/52)*G27/F27</f>
        <v>22.909595501380117</v>
      </c>
      <c r="D27" s="17">
        <v>22.030716526386893</v>
      </c>
      <c r="E27" s="17">
        <f xml:space="preserve"> C27 - I27 - 0.75</f>
        <v>22.2366596011456</v>
      </c>
      <c r="F27" s="23">
        <v>108479153.56644244</v>
      </c>
      <c r="G27" s="27">
        <v>129.23110348404322</v>
      </c>
      <c r="H27" s="11">
        <f t="shared" si="3"/>
        <v>-8.572729181650857E-3</v>
      </c>
      <c r="I27" s="11">
        <f t="shared" si="1"/>
        <v>-7.7064099765482966E-2</v>
      </c>
      <c r="J27" s="14">
        <v>3.8466683022782819E-2</v>
      </c>
      <c r="K27" s="14">
        <v>7.717192195170193E-2</v>
      </c>
      <c r="L27" s="14">
        <v>6.2827952459217684E-2</v>
      </c>
      <c r="M27" s="14">
        <v>0.21853407329628632</v>
      </c>
      <c r="N27" s="14">
        <v>0.19916919030845273</v>
      </c>
      <c r="O27" s="14">
        <v>0.16088378870976336</v>
      </c>
      <c r="P27" s="14">
        <v>0.1249849054644824</v>
      </c>
      <c r="Q27" s="14">
        <v>0.11796148478731278</v>
      </c>
      <c r="R27" s="13">
        <f t="shared" si="5"/>
        <v>7.1153709247500005</v>
      </c>
      <c r="S27" s="13">
        <f t="shared" si="6"/>
        <v>21.142556850000016</v>
      </c>
      <c r="T27" s="13">
        <f t="shared" si="7"/>
        <v>23.784395825000015</v>
      </c>
      <c r="U27" s="13">
        <f t="shared" si="8"/>
        <v>24.426488150000004</v>
      </c>
      <c r="V27" s="13">
        <f t="shared" si="9"/>
        <v>26.656378350000015</v>
      </c>
      <c r="W27" s="13">
        <f t="shared" si="10"/>
        <v>26.552946824999992</v>
      </c>
      <c r="X27" s="13">
        <f t="shared" si="11"/>
        <v>22.093680199999991</v>
      </c>
      <c r="Y27" s="13">
        <f t="shared" si="12"/>
        <v>8.4955427375000063</v>
      </c>
      <c r="AC27" s="30"/>
      <c r="AD27" s="31"/>
    </row>
    <row r="28" spans="1:30" x14ac:dyDescent="0.2">
      <c r="A28">
        <f t="shared" si="2"/>
        <v>1952.5</v>
      </c>
      <c r="B28" s="22">
        <f t="shared" si="0"/>
        <v>22.080350416410926</v>
      </c>
      <c r="C28" s="22">
        <f xml:space="preserve"> (1000000000/52)*G28/F28</f>
        <v>22.942418945495902</v>
      </c>
      <c r="D28" s="17">
        <v>22.080350416410926</v>
      </c>
      <c r="E28" s="17">
        <f xml:space="preserve"> C28 - I28 - 0.75</f>
        <v>22.277996051974451</v>
      </c>
      <c r="F28" s="23">
        <v>108770638.77712908</v>
      </c>
      <c r="G28" s="27">
        <v>129.76400131729307</v>
      </c>
      <c r="H28" s="11">
        <f t="shared" si="3"/>
        <v>-8.5130067130650029E-3</v>
      </c>
      <c r="I28" s="11">
        <f t="shared" si="1"/>
        <v>-8.5577106478547965E-2</v>
      </c>
      <c r="J28" s="14">
        <v>3.8539024637419123E-2</v>
      </c>
      <c r="K28" s="14">
        <v>7.6472620693155913E-2</v>
      </c>
      <c r="L28" s="14">
        <v>6.2487779075794753E-2</v>
      </c>
      <c r="M28" s="14">
        <v>0.21825444410552067</v>
      </c>
      <c r="N28" s="14">
        <v>0.19931403680760057</v>
      </c>
      <c r="O28" s="14">
        <v>0.16107481661024731</v>
      </c>
      <c r="P28" s="14">
        <v>0.12527734739727678</v>
      </c>
      <c r="Q28" s="14">
        <v>0.1185799306729849</v>
      </c>
      <c r="R28" s="13">
        <f t="shared" si="5"/>
        <v>7.0486170275000006</v>
      </c>
      <c r="S28" s="13">
        <f t="shared" si="6"/>
        <v>21.018156500000018</v>
      </c>
      <c r="T28" s="13">
        <f t="shared" si="7"/>
        <v>23.732394250000016</v>
      </c>
      <c r="U28" s="13">
        <f t="shared" si="8"/>
        <v>24.425693500000005</v>
      </c>
      <c r="V28" s="13">
        <f t="shared" si="9"/>
        <v>26.655811500000016</v>
      </c>
      <c r="W28" s="13">
        <f t="shared" si="10"/>
        <v>26.573804249999991</v>
      </c>
      <c r="X28" s="13">
        <f t="shared" si="11"/>
        <v>22.08992799999999</v>
      </c>
      <c r="Y28" s="13">
        <f t="shared" si="12"/>
        <v>8.425757375000007</v>
      </c>
      <c r="AC28" s="30"/>
      <c r="AD28" s="31"/>
    </row>
    <row r="29" spans="1:30" x14ac:dyDescent="0.2">
      <c r="A29">
        <f t="shared" si="2"/>
        <v>1952.75</v>
      </c>
      <c r="B29" s="22">
        <f t="shared" si="0"/>
        <v>22.45634216560234</v>
      </c>
      <c r="C29" s="22">
        <f xml:space="preserve"> (1000000000/52)*G29/F29</f>
        <v>23.304129092909619</v>
      </c>
      <c r="D29" s="17">
        <v>22.45634216560234</v>
      </c>
      <c r="E29" s="17">
        <f xml:space="preserve"> C29 - I29 - 0.75</f>
        <v>22.645835608021208</v>
      </c>
      <c r="F29" s="23">
        <v>109069307.28963067</v>
      </c>
      <c r="G29" s="27">
        <v>132.17179129189262</v>
      </c>
      <c r="H29" s="11">
        <f t="shared" si="3"/>
        <v>-6.1294086330428944E-3</v>
      </c>
      <c r="I29" s="11">
        <f t="shared" si="1"/>
        <v>-9.1706515111590864E-2</v>
      </c>
      <c r="J29" s="14">
        <v>3.8399069989661638E-2</v>
      </c>
      <c r="K29" s="14">
        <v>7.6084465974643856E-2</v>
      </c>
      <c r="L29" s="14">
        <v>6.2093849911428176E-2</v>
      </c>
      <c r="M29" s="14">
        <v>0.21786699533599646</v>
      </c>
      <c r="N29" s="14">
        <v>0.19944550358621388</v>
      </c>
      <c r="O29" s="14">
        <v>0.16137700831587143</v>
      </c>
      <c r="P29" s="14">
        <v>0.12548921123631251</v>
      </c>
      <c r="Q29" s="14">
        <v>0.11924389564987209</v>
      </c>
      <c r="R29" s="13">
        <f t="shared" si="5"/>
        <v>6.9818631302500007</v>
      </c>
      <c r="S29" s="13">
        <f t="shared" si="6"/>
        <v>20.893756150000019</v>
      </c>
      <c r="T29" s="13">
        <f t="shared" si="7"/>
        <v>23.680392675000018</v>
      </c>
      <c r="U29" s="13">
        <f t="shared" si="8"/>
        <v>24.424898850000005</v>
      </c>
      <c r="V29" s="13">
        <f t="shared" si="9"/>
        <v>26.655244650000018</v>
      </c>
      <c r="W29" s="13">
        <f t="shared" si="10"/>
        <v>26.59466167499999</v>
      </c>
      <c r="X29" s="13">
        <f t="shared" si="11"/>
        <v>22.086175799999989</v>
      </c>
      <c r="Y29" s="13">
        <f t="shared" si="12"/>
        <v>8.3559720125000077</v>
      </c>
      <c r="AC29" s="30"/>
      <c r="AD29" s="31"/>
    </row>
    <row r="30" spans="1:30" x14ac:dyDescent="0.2">
      <c r="A30">
        <f t="shared" si="2"/>
        <v>1953</v>
      </c>
      <c r="B30" s="22">
        <f t="shared" si="0"/>
        <v>22.494310838756036</v>
      </c>
      <c r="C30" s="22">
        <f xml:space="preserve"> (1000000000/52)*G30/F30</f>
        <v>23.152358725555818</v>
      </c>
      <c r="D30" s="17">
        <v>22.494310838756036</v>
      </c>
      <c r="E30" s="17">
        <f xml:space="preserve"> C30 - I30 - 0.75</f>
        <v>22.500157128949493</v>
      </c>
      <c r="F30" s="23">
        <v>110177457.22363244</v>
      </c>
      <c r="G30" s="27">
        <v>132.64513668177818</v>
      </c>
      <c r="H30" s="11">
        <f t="shared" si="3"/>
        <v>-6.0918882820841184E-3</v>
      </c>
      <c r="I30" s="11">
        <f t="shared" si="1"/>
        <v>-9.7798403393674987E-2</v>
      </c>
      <c r="J30" s="14">
        <v>3.8259115341904147E-2</v>
      </c>
      <c r="K30" s="14">
        <v>7.5696311256131799E-2</v>
      </c>
      <c r="L30" s="14">
        <v>6.1699920747061605E-2</v>
      </c>
      <c r="M30" s="14">
        <v>0.21747954656647223</v>
      </c>
      <c r="N30" s="14">
        <v>0.19957697036482722</v>
      </c>
      <c r="O30" s="14">
        <v>0.16167920002149555</v>
      </c>
      <c r="P30" s="14">
        <v>0.12570107507534822</v>
      </c>
      <c r="Q30" s="14">
        <v>0.11990786062675926</v>
      </c>
      <c r="R30" s="13">
        <f t="shared" si="5"/>
        <v>6.9151092330000008</v>
      </c>
      <c r="S30" s="13">
        <f t="shared" si="6"/>
        <v>20.769355800000021</v>
      </c>
      <c r="T30" s="13">
        <f t="shared" si="7"/>
        <v>23.62839110000002</v>
      </c>
      <c r="U30" s="13">
        <f t="shared" si="8"/>
        <v>24.424104200000006</v>
      </c>
      <c r="V30" s="13">
        <f t="shared" si="9"/>
        <v>26.65467780000002</v>
      </c>
      <c r="W30" s="13">
        <f t="shared" si="10"/>
        <v>26.61551909999999</v>
      </c>
      <c r="X30" s="13">
        <f t="shared" si="11"/>
        <v>22.082423599999988</v>
      </c>
      <c r="Y30" s="13">
        <f t="shared" si="12"/>
        <v>8.2861866500000083</v>
      </c>
      <c r="AC30" s="30"/>
      <c r="AD30" s="31"/>
    </row>
    <row r="31" spans="1:30" x14ac:dyDescent="0.2">
      <c r="A31">
        <f t="shared" si="2"/>
        <v>1953.25</v>
      </c>
      <c r="B31" s="22">
        <f t="shared" si="0"/>
        <v>22.424067335200039</v>
      </c>
      <c r="C31" s="22">
        <f xml:space="preserve"> (1000000000/52)*G31/F31</f>
        <v>23.078258775529854</v>
      </c>
      <c r="D31" s="17">
        <v>22.424067335200039</v>
      </c>
      <c r="E31" s="17">
        <f xml:space="preserve"> C31 - I31 - 0.75</f>
        <v>22.432111546854653</v>
      </c>
      <c r="F31" s="23">
        <v>110405840.87511106</v>
      </c>
      <c r="G31" s="27">
        <v>132.49467743438078</v>
      </c>
      <c r="H31" s="11">
        <f t="shared" si="3"/>
        <v>-6.0543679311247959E-3</v>
      </c>
      <c r="I31" s="11">
        <f t="shared" si="1"/>
        <v>-0.10385277132479978</v>
      </c>
      <c r="J31" s="14">
        <v>3.8119160694146656E-2</v>
      </c>
      <c r="K31" s="14">
        <v>7.5308156537619741E-2</v>
      </c>
      <c r="L31" s="14">
        <v>6.1305991582695035E-2</v>
      </c>
      <c r="M31" s="14">
        <v>0.21709209779694799</v>
      </c>
      <c r="N31" s="14">
        <v>0.19970843714344055</v>
      </c>
      <c r="O31" s="14">
        <v>0.16198139172711967</v>
      </c>
      <c r="P31" s="14">
        <v>0.12591293891438393</v>
      </c>
      <c r="Q31" s="14">
        <v>0.12057182560364643</v>
      </c>
      <c r="R31" s="13">
        <f t="shared" si="5"/>
        <v>6.8483553357500009</v>
      </c>
      <c r="S31" s="13">
        <f t="shared" si="6"/>
        <v>20.644955450000023</v>
      </c>
      <c r="T31" s="13">
        <f t="shared" si="7"/>
        <v>23.576389525000021</v>
      </c>
      <c r="U31" s="13">
        <f t="shared" si="8"/>
        <v>24.423309550000006</v>
      </c>
      <c r="V31" s="13">
        <f t="shared" si="9"/>
        <v>26.654110950000021</v>
      </c>
      <c r="W31" s="13">
        <f t="shared" si="10"/>
        <v>26.636376524999989</v>
      </c>
      <c r="X31" s="13">
        <f t="shared" si="11"/>
        <v>22.078671399999987</v>
      </c>
      <c r="Y31" s="13">
        <f t="shared" si="12"/>
        <v>8.216401287500009</v>
      </c>
      <c r="AC31" s="30"/>
      <c r="AD31" s="31"/>
    </row>
    <row r="32" spans="1:30" x14ac:dyDescent="0.2">
      <c r="A32">
        <f t="shared" si="2"/>
        <v>1953.5</v>
      </c>
      <c r="B32" s="22">
        <f t="shared" si="0"/>
        <v>22.226226520629599</v>
      </c>
      <c r="C32" s="22">
        <f xml:space="preserve"> (1000000000/52)*G32/F32</f>
        <v>22.86852470824461</v>
      </c>
      <c r="D32" s="17">
        <v>22.226226520629599</v>
      </c>
      <c r="E32" s="17">
        <f xml:space="preserve"> C32 - I32 - 0.75</f>
        <v>22.228394327149577</v>
      </c>
      <c r="F32" s="23">
        <v>110686344.88196471</v>
      </c>
      <c r="G32" s="27">
        <v>131.6241374655217</v>
      </c>
      <c r="H32" s="11">
        <f t="shared" si="3"/>
        <v>-6.016847580165588E-3</v>
      </c>
      <c r="I32" s="11">
        <f t="shared" si="1"/>
        <v>-0.10986961890496537</v>
      </c>
      <c r="J32" s="14">
        <v>3.7979206046389172E-2</v>
      </c>
      <c r="K32" s="14">
        <v>7.4920001819107684E-2</v>
      </c>
      <c r="L32" s="14">
        <v>6.0912062418328458E-2</v>
      </c>
      <c r="M32" s="14">
        <v>0.21670464902742376</v>
      </c>
      <c r="N32" s="14">
        <v>0.19983990392205386</v>
      </c>
      <c r="O32" s="14">
        <v>0.16228358343274382</v>
      </c>
      <c r="P32" s="14">
        <v>0.12612480275341964</v>
      </c>
      <c r="Q32" s="14">
        <v>0.1212357905805336</v>
      </c>
      <c r="R32" s="13">
        <f t="shared" si="5"/>
        <v>6.781601438500001</v>
      </c>
      <c r="S32" s="13">
        <f t="shared" si="6"/>
        <v>20.520555100000024</v>
      </c>
      <c r="T32" s="13">
        <f t="shared" si="7"/>
        <v>23.524387950000023</v>
      </c>
      <c r="U32" s="13">
        <f t="shared" si="8"/>
        <v>24.422514900000007</v>
      </c>
      <c r="V32" s="13">
        <f t="shared" si="9"/>
        <v>26.653544100000023</v>
      </c>
      <c r="W32" s="13">
        <f t="shared" si="10"/>
        <v>26.657233949999988</v>
      </c>
      <c r="X32" s="13">
        <f t="shared" si="11"/>
        <v>22.074919199999986</v>
      </c>
      <c r="Y32" s="13">
        <f t="shared" si="12"/>
        <v>8.1466159250000096</v>
      </c>
      <c r="AC32" s="30"/>
      <c r="AD32" s="31"/>
    </row>
    <row r="33" spans="1:30" x14ac:dyDescent="0.2">
      <c r="A33">
        <f t="shared" si="2"/>
        <v>1953.75</v>
      </c>
      <c r="B33" s="22">
        <f t="shared" si="0"/>
        <v>21.901897530159985</v>
      </c>
      <c r="C33" s="22">
        <f xml:space="preserve"> (1000000000/52)*G33/F33</f>
        <v>22.527810568168761</v>
      </c>
      <c r="D33" s="17">
        <v>21.901897530159985</v>
      </c>
      <c r="E33" s="17">
        <f xml:space="preserve"> C33 - I33 - 0.75</f>
        <v>21.899556849717985</v>
      </c>
      <c r="F33" s="23">
        <v>110985705.22020561</v>
      </c>
      <c r="G33" s="27">
        <v>130.01377703472133</v>
      </c>
      <c r="H33" s="11">
        <f t="shared" si="3"/>
        <v>-1.1876662644257897E-2</v>
      </c>
      <c r="I33" s="11">
        <f t="shared" si="1"/>
        <v>-0.12174628154922326</v>
      </c>
      <c r="J33" s="14">
        <v>3.8102363274728782E-2</v>
      </c>
      <c r="K33" s="14">
        <v>7.4659890319129174E-2</v>
      </c>
      <c r="L33" s="14">
        <v>6.0484667878780707E-2</v>
      </c>
      <c r="M33" s="14">
        <v>0.21614611746085899</v>
      </c>
      <c r="N33" s="14">
        <v>0.19979992233394453</v>
      </c>
      <c r="O33" s="14">
        <v>0.16259733076263297</v>
      </c>
      <c r="P33" s="14">
        <v>0.12627580945588315</v>
      </c>
      <c r="Q33" s="14">
        <v>0.12193389851404171</v>
      </c>
      <c r="R33" s="13">
        <f t="shared" si="5"/>
        <v>6.7148475412500011</v>
      </c>
      <c r="S33" s="13">
        <f t="shared" si="6"/>
        <v>20.396154750000026</v>
      </c>
      <c r="T33" s="13">
        <f t="shared" si="7"/>
        <v>23.472386375000024</v>
      </c>
      <c r="U33" s="13">
        <f t="shared" si="8"/>
        <v>24.421720250000007</v>
      </c>
      <c r="V33" s="13">
        <f t="shared" si="9"/>
        <v>26.652977250000024</v>
      </c>
      <c r="W33" s="13">
        <f t="shared" si="10"/>
        <v>26.678091374999987</v>
      </c>
      <c r="X33" s="13">
        <f t="shared" si="11"/>
        <v>22.071166999999985</v>
      </c>
      <c r="Y33" s="13">
        <f t="shared" si="12"/>
        <v>8.0768305625000103</v>
      </c>
      <c r="AC33" s="30"/>
      <c r="AD33" s="31"/>
    </row>
    <row r="34" spans="1:30" x14ac:dyDescent="0.2">
      <c r="A34">
        <f t="shared" si="2"/>
        <v>1954</v>
      </c>
      <c r="B34" s="22">
        <f t="shared" si="0"/>
        <v>21.668166451959696</v>
      </c>
      <c r="C34" s="22">
        <f xml:space="preserve"> (1000000000/52)*G34/F34</f>
        <v>22.283351122735265</v>
      </c>
      <c r="D34" s="17">
        <v>21.668166451959696</v>
      </c>
      <c r="E34" s="17">
        <f xml:space="preserve"> C34 - I34 - 0.75</f>
        <v>21.666969978863353</v>
      </c>
      <c r="F34" s="23">
        <v>111259794.24863562</v>
      </c>
      <c r="G34" s="27">
        <v>128.92053517645269</v>
      </c>
      <c r="H34" s="11">
        <f t="shared" si="3"/>
        <v>-1.1872574578862947E-2</v>
      </c>
      <c r="I34" s="11">
        <f t="shared" si="1"/>
        <v>-0.13361885612808622</v>
      </c>
      <c r="J34" s="14">
        <v>3.8225520503068391E-2</v>
      </c>
      <c r="K34" s="14">
        <v>7.4399778819150664E-2</v>
      </c>
      <c r="L34" s="14">
        <v>6.0057273339232962E-2</v>
      </c>
      <c r="M34" s="14">
        <v>0.21558758589429422</v>
      </c>
      <c r="N34" s="14">
        <v>0.1997599407458352</v>
      </c>
      <c r="O34" s="14">
        <v>0.16291107809252212</v>
      </c>
      <c r="P34" s="14">
        <v>0.12642681615834667</v>
      </c>
      <c r="Q34" s="14">
        <v>0.12263200644754982</v>
      </c>
      <c r="R34" s="13">
        <f t="shared" si="5"/>
        <v>6.6480936440000011</v>
      </c>
      <c r="S34" s="13">
        <f t="shared" si="6"/>
        <v>20.271754400000027</v>
      </c>
      <c r="T34" s="13">
        <f t="shared" si="7"/>
        <v>23.420384800000026</v>
      </c>
      <c r="U34" s="13">
        <f t="shared" si="8"/>
        <v>24.420925600000007</v>
      </c>
      <c r="V34" s="13">
        <f t="shared" si="9"/>
        <v>26.652410400000026</v>
      </c>
      <c r="W34" s="13">
        <f t="shared" si="10"/>
        <v>26.698948799999986</v>
      </c>
      <c r="X34" s="13">
        <f t="shared" si="11"/>
        <v>22.067414799999984</v>
      </c>
      <c r="Y34" s="13">
        <f t="shared" si="12"/>
        <v>8.007045200000011</v>
      </c>
      <c r="AC34" s="30"/>
      <c r="AD34" s="31"/>
    </row>
    <row r="35" spans="1:30" x14ac:dyDescent="0.2">
      <c r="A35">
        <f t="shared" si="2"/>
        <v>1954.25</v>
      </c>
      <c r="B35" s="22">
        <f t="shared" si="0"/>
        <v>21.355278842795066</v>
      </c>
      <c r="C35" s="22">
        <f xml:space="preserve"> (1000000000/52)*G35/F35</f>
        <v>21.966054306713033</v>
      </c>
      <c r="D35" s="17">
        <v>21.355278842795066</v>
      </c>
      <c r="E35" s="17">
        <f xml:space="preserve"> C35 - I35 - 0.75</f>
        <v>21.361541649354589</v>
      </c>
      <c r="F35" s="23">
        <v>111500441.19621779</v>
      </c>
      <c r="G35" s="27">
        <v>127.35968682000633</v>
      </c>
      <c r="H35" s="11">
        <f t="shared" si="3"/>
        <v>-1.1868486513469514E-2</v>
      </c>
      <c r="I35" s="11">
        <f t="shared" si="1"/>
        <v>-0.14548734264155572</v>
      </c>
      <c r="J35" s="14">
        <v>3.8348677731408001E-2</v>
      </c>
      <c r="K35" s="14">
        <v>7.4139667319172153E-2</v>
      </c>
      <c r="L35" s="14">
        <v>5.9629878799685218E-2</v>
      </c>
      <c r="M35" s="14">
        <v>0.21502905432772945</v>
      </c>
      <c r="N35" s="14">
        <v>0.19971995915772583</v>
      </c>
      <c r="O35" s="14">
        <v>0.16322482542241126</v>
      </c>
      <c r="P35" s="14">
        <v>0.12657782286081015</v>
      </c>
      <c r="Q35" s="14">
        <v>0.12333011438105793</v>
      </c>
      <c r="R35" s="13">
        <f t="shared" si="5"/>
        <v>6.5813397467500012</v>
      </c>
      <c r="S35" s="13">
        <f t="shared" si="6"/>
        <v>20.147354050000029</v>
      </c>
      <c r="T35" s="13">
        <f t="shared" si="7"/>
        <v>23.368383225000027</v>
      </c>
      <c r="U35" s="13">
        <f t="shared" si="8"/>
        <v>24.420130950000008</v>
      </c>
      <c r="V35" s="13">
        <f t="shared" si="9"/>
        <v>26.651843550000027</v>
      </c>
      <c r="W35" s="13">
        <f t="shared" si="10"/>
        <v>26.719806224999985</v>
      </c>
      <c r="X35" s="13">
        <f t="shared" si="11"/>
        <v>22.063662599999983</v>
      </c>
      <c r="Y35" s="13">
        <f t="shared" si="12"/>
        <v>7.9372598375000107</v>
      </c>
      <c r="AC35" s="30"/>
      <c r="AD35" s="31"/>
    </row>
    <row r="36" spans="1:30" x14ac:dyDescent="0.2">
      <c r="A36">
        <f t="shared" si="2"/>
        <v>1954.5</v>
      </c>
      <c r="B36" s="22">
        <f t="shared" si="0"/>
        <v>21.235420621832482</v>
      </c>
      <c r="C36" s="22">
        <f xml:space="preserve"> (1000000000/52)*G36/F36</f>
        <v>21.846816288822875</v>
      </c>
      <c r="D36" s="17">
        <v>21.235420621832482</v>
      </c>
      <c r="E36" s="17">
        <f xml:space="preserve"> C36 - I36 - 0.75</f>
        <v>21.254168029912503</v>
      </c>
      <c r="F36" s="23">
        <v>111735775.45246859</v>
      </c>
      <c r="G36" s="27">
        <v>126.93568987836078</v>
      </c>
      <c r="H36" s="11">
        <f t="shared" si="3"/>
        <v>-1.1864398448073139E-2</v>
      </c>
      <c r="I36" s="11">
        <f t="shared" si="1"/>
        <v>-0.15735174108962885</v>
      </c>
      <c r="J36" s="14">
        <v>3.8471834959747611E-2</v>
      </c>
      <c r="K36" s="14">
        <v>7.3879555819193629E-2</v>
      </c>
      <c r="L36" s="14">
        <v>5.9202484260137467E-2</v>
      </c>
      <c r="M36" s="14">
        <v>0.21447052276116471</v>
      </c>
      <c r="N36" s="14">
        <v>0.1996799775696165</v>
      </c>
      <c r="O36" s="14">
        <v>0.16353857275230041</v>
      </c>
      <c r="P36" s="14">
        <v>0.12672882956327366</v>
      </c>
      <c r="Q36" s="14">
        <v>0.12402822231456603</v>
      </c>
      <c r="R36" s="13">
        <f t="shared" si="5"/>
        <v>6.5145858495000013</v>
      </c>
      <c r="S36" s="13">
        <f t="shared" si="6"/>
        <v>20.022953700000031</v>
      </c>
      <c r="T36" s="13">
        <f t="shared" si="7"/>
        <v>23.316381650000029</v>
      </c>
      <c r="U36" s="13">
        <f t="shared" si="8"/>
        <v>24.419336300000008</v>
      </c>
      <c r="V36" s="13">
        <f t="shared" si="9"/>
        <v>26.651276700000029</v>
      </c>
      <c r="W36" s="13">
        <f t="shared" si="10"/>
        <v>26.740663649999984</v>
      </c>
      <c r="X36" s="13">
        <f t="shared" si="11"/>
        <v>22.059910399999982</v>
      </c>
      <c r="Y36" s="13">
        <f t="shared" si="12"/>
        <v>7.8674744750000105</v>
      </c>
      <c r="AC36" s="30"/>
      <c r="AD36" s="31"/>
    </row>
    <row r="37" spans="1:30" x14ac:dyDescent="0.2">
      <c r="A37">
        <f t="shared" si="2"/>
        <v>1954.75</v>
      </c>
      <c r="B37" s="22">
        <f t="shared" si="0"/>
        <v>21.393140161721764</v>
      </c>
      <c r="C37" s="22">
        <f xml:space="preserve"> (1000000000/52)*G37/F37</f>
        <v>21.992503727663209</v>
      </c>
      <c r="D37" s="17">
        <v>21.393140161721764</v>
      </c>
      <c r="E37" s="17">
        <f xml:space="preserve"> C37 - I37 - 0.75</f>
        <v>21.412625033734184</v>
      </c>
      <c r="F37" s="23">
        <v>112043163.62101789</v>
      </c>
      <c r="G37" s="27">
        <v>128.13370406690956</v>
      </c>
      <c r="H37" s="11">
        <f t="shared" si="3"/>
        <v>-1.276956498134549E-2</v>
      </c>
      <c r="I37" s="11">
        <f t="shared" si="1"/>
        <v>-0.17012130607097434</v>
      </c>
      <c r="J37" s="14">
        <v>3.8643224100672197E-2</v>
      </c>
      <c r="K37" s="14">
        <v>7.3813702353903471E-2</v>
      </c>
      <c r="L37" s="14">
        <v>5.8625814811404178E-2</v>
      </c>
      <c r="M37" s="14">
        <v>0.21378599102250728</v>
      </c>
      <c r="N37" s="14">
        <v>0.19970509781541551</v>
      </c>
      <c r="O37" s="14">
        <v>0.16382027251702314</v>
      </c>
      <c r="P37" s="14">
        <v>0.12692049960551488</v>
      </c>
      <c r="Q37" s="14">
        <v>0.12468539777355934</v>
      </c>
      <c r="R37" s="13">
        <f t="shared" si="5"/>
        <v>6.4478319522500014</v>
      </c>
      <c r="S37" s="13">
        <f t="shared" si="6"/>
        <v>19.898553350000032</v>
      </c>
      <c r="T37" s="13">
        <f t="shared" si="7"/>
        <v>23.26438007500003</v>
      </c>
      <c r="U37" s="13">
        <f t="shared" si="8"/>
        <v>24.418541650000009</v>
      </c>
      <c r="V37" s="13">
        <f t="shared" si="9"/>
        <v>26.65070985000003</v>
      </c>
      <c r="W37" s="13">
        <f t="shared" si="10"/>
        <v>26.761521074999983</v>
      </c>
      <c r="X37" s="13">
        <f t="shared" si="11"/>
        <v>22.056158199999981</v>
      </c>
      <c r="Y37" s="13">
        <f t="shared" si="12"/>
        <v>7.7976891125000103</v>
      </c>
      <c r="AC37" s="30"/>
      <c r="AD37" s="31"/>
    </row>
    <row r="38" spans="1:30" x14ac:dyDescent="0.2">
      <c r="A38">
        <f t="shared" si="2"/>
        <v>1955</v>
      </c>
      <c r="B38" s="22">
        <f t="shared" si="0"/>
        <v>21.666360414765972</v>
      </c>
      <c r="C38" s="22">
        <f xml:space="preserve"> (1000000000/52)*G38/F38</f>
        <v>22.264056278334177</v>
      </c>
      <c r="D38" s="17">
        <v>21.666360414765972</v>
      </c>
      <c r="E38" s="17">
        <f xml:space="preserve"> C38 - I38 - 0.75</f>
        <v>21.696960585522394</v>
      </c>
      <c r="F38" s="23">
        <v>112301431.43419215</v>
      </c>
      <c r="G38" s="27">
        <v>130.01484025859372</v>
      </c>
      <c r="H38" s="11">
        <f t="shared" si="3"/>
        <v>-1.2783001117242709E-2</v>
      </c>
      <c r="I38" s="11">
        <f t="shared" si="1"/>
        <v>-0.18290430718821704</v>
      </c>
      <c r="J38" s="14">
        <v>3.8814613241596775E-2</v>
      </c>
      <c r="K38" s="14">
        <v>7.3747848888613299E-2</v>
      </c>
      <c r="L38" s="14">
        <v>5.8049145362670883E-2</v>
      </c>
      <c r="M38" s="14">
        <v>0.21310145928384983</v>
      </c>
      <c r="N38" s="14">
        <v>0.19973021806121455</v>
      </c>
      <c r="O38" s="14">
        <v>0.16410197228174589</v>
      </c>
      <c r="P38" s="14">
        <v>0.12711216964775612</v>
      </c>
      <c r="Q38" s="14">
        <v>0.12534257323255266</v>
      </c>
      <c r="R38" s="13">
        <f t="shared" si="5"/>
        <v>6.3810780550000015</v>
      </c>
      <c r="S38" s="13">
        <f t="shared" si="6"/>
        <v>19.774153000000034</v>
      </c>
      <c r="T38" s="13">
        <f t="shared" si="7"/>
        <v>23.212378500000032</v>
      </c>
      <c r="U38" s="13">
        <f t="shared" si="8"/>
        <v>24.417747000000009</v>
      </c>
      <c r="V38" s="13">
        <f t="shared" si="9"/>
        <v>26.650143000000032</v>
      </c>
      <c r="W38" s="13">
        <f t="shared" si="10"/>
        <v>26.782378499999982</v>
      </c>
      <c r="X38" s="13">
        <f t="shared" si="11"/>
        <v>22.05240599999998</v>
      </c>
      <c r="Y38" s="13">
        <f t="shared" si="12"/>
        <v>7.7279037500000101</v>
      </c>
      <c r="AC38" s="30"/>
      <c r="AD38" s="31"/>
    </row>
    <row r="39" spans="1:30" x14ac:dyDescent="0.2">
      <c r="A39">
        <f t="shared" si="2"/>
        <v>1955.25</v>
      </c>
      <c r="B39" s="22">
        <f t="shared" si="0"/>
        <v>21.791229163620045</v>
      </c>
      <c r="C39" s="22">
        <f xml:space="preserve"> (1000000000/52)*G39/F39</f>
        <v>22.385139080639512</v>
      </c>
      <c r="D39" s="17">
        <v>21.791229163620045</v>
      </c>
      <c r="E39" s="17">
        <f xml:space="preserve"> C39 - I39 - 0.75</f>
        <v>21.830839825080869</v>
      </c>
      <c r="F39" s="23">
        <v>112566611.23937048</v>
      </c>
      <c r="G39" s="27">
        <v>131.03060091833851</v>
      </c>
      <c r="H39" s="11">
        <f t="shared" si="3"/>
        <v>-1.2796437253140763E-2</v>
      </c>
      <c r="I39" s="11">
        <f t="shared" si="1"/>
        <v>-0.19570074444135779</v>
      </c>
      <c r="J39" s="14">
        <v>3.8986002382521354E-2</v>
      </c>
      <c r="K39" s="14">
        <v>7.3681995423323141E-2</v>
      </c>
      <c r="L39" s="14">
        <v>5.7472475913937587E-2</v>
      </c>
      <c r="M39" s="14">
        <v>0.2124169275451924</v>
      </c>
      <c r="N39" s="14">
        <v>0.19975533830701356</v>
      </c>
      <c r="O39" s="14">
        <v>0.16438367204646864</v>
      </c>
      <c r="P39" s="14">
        <v>0.12730383968999737</v>
      </c>
      <c r="Q39" s="14">
        <v>0.12599974869154595</v>
      </c>
      <c r="R39" s="13">
        <f t="shared" si="5"/>
        <v>6.3143241577500016</v>
      </c>
      <c r="S39" s="13">
        <f t="shared" si="6"/>
        <v>19.649752650000035</v>
      </c>
      <c r="T39" s="13">
        <f t="shared" si="7"/>
        <v>23.160376925000033</v>
      </c>
      <c r="U39" s="13">
        <f t="shared" si="8"/>
        <v>24.41695235000001</v>
      </c>
      <c r="V39" s="13">
        <f t="shared" si="9"/>
        <v>26.649576150000033</v>
      </c>
      <c r="W39" s="13">
        <f t="shared" si="10"/>
        <v>26.803235924999981</v>
      </c>
      <c r="X39" s="13">
        <f t="shared" si="11"/>
        <v>22.048653799999979</v>
      </c>
      <c r="Y39" s="13">
        <f t="shared" si="12"/>
        <v>7.6581183875000098</v>
      </c>
      <c r="AC39" s="30"/>
      <c r="AD39" s="31"/>
    </row>
    <row r="40" spans="1:30" x14ac:dyDescent="0.2">
      <c r="A40">
        <f t="shared" si="2"/>
        <v>1955.5</v>
      </c>
      <c r="B40" s="22">
        <f t="shared" si="0"/>
        <v>22.046544089970489</v>
      </c>
      <c r="C40" s="22">
        <f xml:space="preserve"> (1000000000/52)*G40/F40</f>
        <v>22.643239901728101</v>
      </c>
      <c r="D40" s="17">
        <v>22.046544089970489</v>
      </c>
      <c r="E40" s="17">
        <f xml:space="preserve"> C40 - I40 - 0.75</f>
        <v>22.101750519558497</v>
      </c>
      <c r="F40" s="23">
        <v>112819997.65960146</v>
      </c>
      <c r="G40" s="27">
        <v>132.83973418137546</v>
      </c>
      <c r="H40" s="11">
        <f t="shared" si="3"/>
        <v>-1.2809873389039113E-2</v>
      </c>
      <c r="I40" s="11">
        <f t="shared" si="1"/>
        <v>-0.2085106178303969</v>
      </c>
      <c r="J40" s="14">
        <v>3.9157391523445939E-2</v>
      </c>
      <c r="K40" s="14">
        <v>7.3616141958032982E-2</v>
      </c>
      <c r="L40" s="14">
        <v>5.6895806465204299E-2</v>
      </c>
      <c r="M40" s="14">
        <v>0.21173239580653497</v>
      </c>
      <c r="N40" s="14">
        <v>0.19978045855281257</v>
      </c>
      <c r="O40" s="14">
        <v>0.1646653718111914</v>
      </c>
      <c r="P40" s="14">
        <v>0.12749550973223858</v>
      </c>
      <c r="Q40" s="14">
        <v>0.12665692415053928</v>
      </c>
      <c r="R40" s="13">
        <f t="shared" si="5"/>
        <v>6.2475702605000016</v>
      </c>
      <c r="S40" s="13">
        <f t="shared" si="6"/>
        <v>19.525352300000037</v>
      </c>
      <c r="T40" s="13">
        <f t="shared" si="7"/>
        <v>23.108375350000035</v>
      </c>
      <c r="U40" s="13">
        <f t="shared" si="8"/>
        <v>24.41615770000001</v>
      </c>
      <c r="V40" s="13">
        <f t="shared" si="9"/>
        <v>26.649009300000035</v>
      </c>
      <c r="W40" s="13">
        <f t="shared" si="10"/>
        <v>26.824093349999981</v>
      </c>
      <c r="X40" s="13">
        <f t="shared" si="11"/>
        <v>22.044901599999978</v>
      </c>
      <c r="Y40" s="13">
        <f t="shared" si="12"/>
        <v>7.5883330250000096</v>
      </c>
      <c r="AC40" s="30"/>
      <c r="AD40" s="31"/>
    </row>
    <row r="41" spans="1:30" x14ac:dyDescent="0.2">
      <c r="A41">
        <f t="shared" si="2"/>
        <v>1955.75</v>
      </c>
      <c r="B41" s="22">
        <f t="shared" si="0"/>
        <v>22.247747990665964</v>
      </c>
      <c r="C41" s="22">
        <f xml:space="preserve"> (1000000000/52)*G41/F41</f>
        <v>22.840100898452576</v>
      </c>
      <c r="D41" s="17">
        <v>22.247747990665964</v>
      </c>
      <c r="E41" s="17">
        <f xml:space="preserve"> C41 - I41 - 0.75</f>
        <v>22.308169047257284</v>
      </c>
      <c r="F41" s="23">
        <v>113108148.61403732</v>
      </c>
      <c r="G41" s="27">
        <v>134.33687939265261</v>
      </c>
      <c r="H41" s="11">
        <f t="shared" si="3"/>
        <v>-9.5575309743115931E-3</v>
      </c>
      <c r="I41" s="11">
        <f t="shared" si="1"/>
        <v>-0.21806814880470848</v>
      </c>
      <c r="J41" s="14">
        <v>3.918752427240943E-2</v>
      </c>
      <c r="K41" s="14">
        <v>7.384031534688773E-2</v>
      </c>
      <c r="L41" s="14">
        <v>5.6354171344188825E-2</v>
      </c>
      <c r="M41" s="14">
        <v>0.21082785171293508</v>
      </c>
      <c r="N41" s="14">
        <v>0.19999916944557827</v>
      </c>
      <c r="O41" s="14">
        <v>0.16492458180018876</v>
      </c>
      <c r="P41" s="14">
        <v>0.12765441807725514</v>
      </c>
      <c r="Q41" s="14">
        <v>0.12721196800055673</v>
      </c>
      <c r="R41" s="13">
        <f t="shared" si="5"/>
        <v>6.1808163632500017</v>
      </c>
      <c r="S41" s="13">
        <f t="shared" si="6"/>
        <v>19.400951950000039</v>
      </c>
      <c r="T41" s="13">
        <f t="shared" si="7"/>
        <v>23.056373775000036</v>
      </c>
      <c r="U41" s="13">
        <f t="shared" si="8"/>
        <v>24.415363050000011</v>
      </c>
      <c r="V41" s="13">
        <f t="shared" si="9"/>
        <v>26.648442450000037</v>
      </c>
      <c r="W41" s="13">
        <f t="shared" si="10"/>
        <v>26.84495077499998</v>
      </c>
      <c r="X41" s="13">
        <f t="shared" si="11"/>
        <v>22.041149399999977</v>
      </c>
      <c r="Y41" s="13">
        <f t="shared" si="12"/>
        <v>7.5185476625000094</v>
      </c>
      <c r="AC41" s="30"/>
      <c r="AD41" s="31"/>
    </row>
    <row r="42" spans="1:30" x14ac:dyDescent="0.2">
      <c r="A42">
        <f t="shared" si="2"/>
        <v>1956</v>
      </c>
      <c r="B42" s="22">
        <f t="shared" si="0"/>
        <v>22.150005434528648</v>
      </c>
      <c r="C42" s="22">
        <f xml:space="preserve"> (1000000000/52)*G42/F42</f>
        <v>22.744136551197251</v>
      </c>
      <c r="D42" s="17">
        <v>22.150005434528648</v>
      </c>
      <c r="E42" s="17">
        <f xml:space="preserve"> C42 - I42 - 0.75</f>
        <v>22.221797292742934</v>
      </c>
      <c r="F42" s="23">
        <v>113356676.95456277</v>
      </c>
      <c r="G42" s="27">
        <v>134.06638646151558</v>
      </c>
      <c r="H42" s="11">
        <f t="shared" si="3"/>
        <v>-9.5925927409748965E-3</v>
      </c>
      <c r="I42" s="11">
        <f t="shared" si="1"/>
        <v>-0.22766074154568339</v>
      </c>
      <c r="J42" s="14">
        <v>3.921765702137292E-2</v>
      </c>
      <c r="K42" s="14">
        <v>7.4064488735742465E-2</v>
      </c>
      <c r="L42" s="14">
        <v>5.5812536223173351E-2</v>
      </c>
      <c r="M42" s="14">
        <v>0.2099233076193352</v>
      </c>
      <c r="N42" s="14">
        <v>0.20021788033834401</v>
      </c>
      <c r="O42" s="14">
        <v>0.16518379178918616</v>
      </c>
      <c r="P42" s="14">
        <v>0.12781332642227167</v>
      </c>
      <c r="Q42" s="14">
        <v>0.12776701185057421</v>
      </c>
      <c r="R42" s="13">
        <f t="shared" si="5"/>
        <v>6.1140624660000018</v>
      </c>
      <c r="S42" s="13">
        <f t="shared" si="6"/>
        <v>19.27655160000004</v>
      </c>
      <c r="T42" s="13">
        <f t="shared" si="7"/>
        <v>23.004372200000038</v>
      </c>
      <c r="U42" s="13">
        <f t="shared" si="8"/>
        <v>24.414568400000011</v>
      </c>
      <c r="V42" s="13">
        <f t="shared" si="9"/>
        <v>26.647875600000038</v>
      </c>
      <c r="W42" s="13">
        <f t="shared" si="10"/>
        <v>26.865808199999979</v>
      </c>
      <c r="X42" s="13">
        <f t="shared" si="11"/>
        <v>22.037397199999976</v>
      </c>
      <c r="Y42" s="13">
        <f t="shared" si="12"/>
        <v>7.4487623000000092</v>
      </c>
      <c r="AC42" s="30"/>
      <c r="AD42" s="31"/>
    </row>
    <row r="43" spans="1:30" x14ac:dyDescent="0.2">
      <c r="A43">
        <f t="shared" si="2"/>
        <v>1956.25</v>
      </c>
      <c r="B43" s="22">
        <f t="shared" si="0"/>
        <v>22.162846598622217</v>
      </c>
      <c r="C43" s="22">
        <f xml:space="preserve"> (1000000000/52)*G43/F43</f>
        <v>22.756319763899981</v>
      </c>
      <c r="D43" s="17">
        <v>22.162846598622217</v>
      </c>
      <c r="E43" s="17">
        <f xml:space="preserve"> C43 - I43 - 0.75</f>
        <v>22.2436081599533</v>
      </c>
      <c r="F43" s="23">
        <v>113619800.07869019</v>
      </c>
      <c r="G43" s="27">
        <v>134.44956210925523</v>
      </c>
      <c r="H43" s="11">
        <f t="shared" si="3"/>
        <v>-9.627654507637735E-3</v>
      </c>
      <c r="I43" s="11">
        <f t="shared" si="1"/>
        <v>-0.23728839605332111</v>
      </c>
      <c r="J43" s="14">
        <v>3.9247789770336411E-2</v>
      </c>
      <c r="K43" s="14">
        <v>7.4288662124597199E-2</v>
      </c>
      <c r="L43" s="14">
        <v>5.5270901102157877E-2</v>
      </c>
      <c r="M43" s="14">
        <v>0.20901876352573534</v>
      </c>
      <c r="N43" s="14">
        <v>0.20043659123110974</v>
      </c>
      <c r="O43" s="14">
        <v>0.16544300177818355</v>
      </c>
      <c r="P43" s="14">
        <v>0.12797223476728822</v>
      </c>
      <c r="Q43" s="14">
        <v>0.12832205570059169</v>
      </c>
      <c r="R43" s="13">
        <f t="shared" si="5"/>
        <v>6.0473085687500019</v>
      </c>
      <c r="S43" s="13">
        <f t="shared" si="6"/>
        <v>19.152151250000042</v>
      </c>
      <c r="T43" s="13">
        <f t="shared" si="7"/>
        <v>22.952370625000039</v>
      </c>
      <c r="U43" s="13">
        <f t="shared" si="8"/>
        <v>24.413773750000011</v>
      </c>
      <c r="V43" s="13">
        <f t="shared" si="9"/>
        <v>26.64730875000004</v>
      </c>
      <c r="W43" s="13">
        <f t="shared" si="10"/>
        <v>26.886665624999978</v>
      </c>
      <c r="X43" s="13">
        <f t="shared" si="11"/>
        <v>22.033644999999975</v>
      </c>
      <c r="Y43" s="13">
        <f t="shared" si="12"/>
        <v>7.3789769375000089</v>
      </c>
      <c r="AC43" s="30"/>
      <c r="AD43" s="31"/>
    </row>
    <row r="44" spans="1:30" x14ac:dyDescent="0.2">
      <c r="A44">
        <f t="shared" si="2"/>
        <v>1956.5</v>
      </c>
      <c r="B44" s="22">
        <f t="shared" si="0"/>
        <v>22.080763725369987</v>
      </c>
      <c r="C44" s="22">
        <f xml:space="preserve"> (1000000000/52)*G44/F44</f>
        <v>22.667406713357106</v>
      </c>
      <c r="D44" s="17">
        <v>22.080763725369987</v>
      </c>
      <c r="E44" s="17">
        <f xml:space="preserve"> C44 - I44 - 0.75</f>
        <v>22.164357825684732</v>
      </c>
      <c r="F44" s="23">
        <v>113916772.24838178</v>
      </c>
      <c r="G44" s="27">
        <v>134.27428601740095</v>
      </c>
      <c r="H44" s="11">
        <f t="shared" si="3"/>
        <v>-9.6627162743035504E-3</v>
      </c>
      <c r="I44" s="11">
        <f t="shared" si="1"/>
        <v>-0.24695111232762465</v>
      </c>
      <c r="J44" s="14">
        <v>3.9277922519299908E-2</v>
      </c>
      <c r="K44" s="14">
        <v>7.4512835513451947E-2</v>
      </c>
      <c r="L44" s="14">
        <v>5.472926598114241E-2</v>
      </c>
      <c r="M44" s="14">
        <v>0.20811421943213546</v>
      </c>
      <c r="N44" s="14">
        <v>0.20065530212387545</v>
      </c>
      <c r="O44" s="14">
        <v>0.16570221176718092</v>
      </c>
      <c r="P44" s="14">
        <v>0.12813114311230478</v>
      </c>
      <c r="Q44" s="14">
        <v>0.12887709955060916</v>
      </c>
      <c r="R44" s="13">
        <f t="shared" si="5"/>
        <v>5.980554671500002</v>
      </c>
      <c r="S44" s="13">
        <f t="shared" si="6"/>
        <v>19.027750900000044</v>
      </c>
      <c r="T44" s="13">
        <f t="shared" si="7"/>
        <v>22.900369050000041</v>
      </c>
      <c r="U44" s="13">
        <f t="shared" si="8"/>
        <v>24.412979100000012</v>
      </c>
      <c r="V44" s="13">
        <f t="shared" si="9"/>
        <v>26.646741900000041</v>
      </c>
      <c r="W44" s="13">
        <f t="shared" si="10"/>
        <v>26.907523049999977</v>
      </c>
      <c r="X44" s="13">
        <f t="shared" si="11"/>
        <v>22.029892799999974</v>
      </c>
      <c r="Y44" s="13">
        <f t="shared" si="12"/>
        <v>7.3091915750000087</v>
      </c>
      <c r="AC44" s="30"/>
      <c r="AD44" s="31"/>
    </row>
    <row r="45" spans="1:30" x14ac:dyDescent="0.2">
      <c r="A45">
        <f t="shared" si="2"/>
        <v>1956.75</v>
      </c>
      <c r="B45" s="22">
        <f t="shared" si="0"/>
        <v>22.019234294665864</v>
      </c>
      <c r="C45" s="22">
        <f xml:space="preserve"> (1000000000/52)*G45/F45</f>
        <v>22.596543047491558</v>
      </c>
      <c r="D45" s="17">
        <v>22.019234294665864</v>
      </c>
      <c r="E45" s="17">
        <f xml:space="preserve"> C45 - I45 - 0.75</f>
        <v>22.106374438621682</v>
      </c>
      <c r="F45" s="23">
        <v>114226199.02969921</v>
      </c>
      <c r="G45" s="27">
        <v>134.21809562334869</v>
      </c>
      <c r="H45" s="11">
        <f t="shared" si="3"/>
        <v>-1.2880278802498478E-2</v>
      </c>
      <c r="I45" s="11">
        <f t="shared" si="1"/>
        <v>-0.2598313911301231</v>
      </c>
      <c r="J45" s="14">
        <v>3.9489510637162453E-2</v>
      </c>
      <c r="K45" s="14">
        <v>7.4541120415410278E-2</v>
      </c>
      <c r="L45" s="14">
        <v>5.458422980763819E-2</v>
      </c>
      <c r="M45" s="14">
        <v>0.20693938544011242</v>
      </c>
      <c r="N45" s="14">
        <v>0.20081774195249846</v>
      </c>
      <c r="O45" s="14">
        <v>0.16603562828616658</v>
      </c>
      <c r="P45" s="14">
        <v>0.12811560271582573</v>
      </c>
      <c r="Q45" s="14">
        <v>0.12947678074518593</v>
      </c>
      <c r="R45" s="13">
        <f t="shared" si="5"/>
        <v>5.9138007742500021</v>
      </c>
      <c r="S45" s="13">
        <f t="shared" si="6"/>
        <v>18.903350550000045</v>
      </c>
      <c r="T45" s="13">
        <f t="shared" si="7"/>
        <v>22.848367475000043</v>
      </c>
      <c r="U45" s="13">
        <f t="shared" si="8"/>
        <v>24.412184450000012</v>
      </c>
      <c r="V45" s="13">
        <f t="shared" si="9"/>
        <v>26.646175050000043</v>
      </c>
      <c r="W45" s="13">
        <f t="shared" si="10"/>
        <v>26.928380474999976</v>
      </c>
      <c r="X45" s="13">
        <f t="shared" si="11"/>
        <v>22.026140599999973</v>
      </c>
      <c r="Y45" s="13">
        <f t="shared" si="12"/>
        <v>7.2394062125000085</v>
      </c>
      <c r="AC45" s="30"/>
      <c r="AD45" s="31"/>
    </row>
    <row r="46" spans="1:30" x14ac:dyDescent="0.2">
      <c r="A46">
        <f t="shared" si="2"/>
        <v>1957</v>
      </c>
      <c r="B46" s="22">
        <f t="shared" si="0"/>
        <v>21.915967677429972</v>
      </c>
      <c r="C46" s="22">
        <f xml:space="preserve"> (1000000000/52)*G46/F46</f>
        <v>22.489439454476273</v>
      </c>
      <c r="D46" s="17">
        <v>21.915967677429972</v>
      </c>
      <c r="E46" s="17">
        <f xml:space="preserve"> C46 - I46 - 0.75</f>
        <v>22.012195220228641</v>
      </c>
      <c r="F46" s="23">
        <v>114506296.07183653</v>
      </c>
      <c r="G46" s="27">
        <v>133.90948545852288</v>
      </c>
      <c r="H46" s="11">
        <f t="shared" si="3"/>
        <v>-1.292437462224582E-2</v>
      </c>
      <c r="I46" s="11">
        <f t="shared" si="1"/>
        <v>-0.27275576575236893</v>
      </c>
      <c r="J46" s="14">
        <v>3.9701098755025005E-2</v>
      </c>
      <c r="K46" s="14">
        <v>7.4569405317368595E-2</v>
      </c>
      <c r="L46" s="14">
        <v>5.4439193634133978E-2</v>
      </c>
      <c r="M46" s="14">
        <v>0.20576455144808942</v>
      </c>
      <c r="N46" s="14">
        <v>0.20098018178112148</v>
      </c>
      <c r="O46" s="14">
        <v>0.16636904480515224</v>
      </c>
      <c r="P46" s="14">
        <v>0.12810006231934665</v>
      </c>
      <c r="Q46" s="14">
        <v>0.13007646193976266</v>
      </c>
      <c r="R46" s="13">
        <f t="shared" si="5"/>
        <v>5.8470468770000021</v>
      </c>
      <c r="S46" s="13">
        <f t="shared" si="6"/>
        <v>18.778950200000047</v>
      </c>
      <c r="T46" s="13">
        <f t="shared" si="7"/>
        <v>22.796365900000044</v>
      </c>
      <c r="U46" s="13">
        <f t="shared" si="8"/>
        <v>24.411389800000013</v>
      </c>
      <c r="V46" s="13">
        <f t="shared" si="9"/>
        <v>26.645608200000044</v>
      </c>
      <c r="W46" s="13">
        <f t="shared" si="10"/>
        <v>26.949237899999975</v>
      </c>
      <c r="X46" s="13">
        <f t="shared" si="11"/>
        <v>22.022388399999972</v>
      </c>
      <c r="Y46" s="13">
        <f t="shared" si="12"/>
        <v>7.1696208500000083</v>
      </c>
      <c r="AC46" s="30"/>
      <c r="AD46" s="31"/>
    </row>
    <row r="47" spans="1:30" x14ac:dyDescent="0.2">
      <c r="A47">
        <f t="shared" si="2"/>
        <v>1957.25</v>
      </c>
      <c r="B47" s="22">
        <f t="shared" si="0"/>
        <v>21.77996602586553</v>
      </c>
      <c r="C47" s="22">
        <f xml:space="preserve"> (1000000000/52)*G47/F47</f>
        <v>22.339714500372644</v>
      </c>
      <c r="D47" s="17">
        <v>21.77996602586553</v>
      </c>
      <c r="E47" s="17">
        <f xml:space="preserve"> C47 - I47 - 0.75</f>
        <v>21.875438736567006</v>
      </c>
      <c r="F47" s="23">
        <v>114834593.46363752</v>
      </c>
      <c r="G47" s="27">
        <v>133.39934570268906</v>
      </c>
      <c r="H47" s="11">
        <f t="shared" si="3"/>
        <v>-1.2968470441992976E-2</v>
      </c>
      <c r="I47" s="11">
        <f t="shared" si="1"/>
        <v>-0.28572423619436188</v>
      </c>
      <c r="J47" s="14">
        <v>3.9912686872887557E-2</v>
      </c>
      <c r="K47" s="14">
        <v>7.4597690219326912E-2</v>
      </c>
      <c r="L47" s="14">
        <v>5.4294157460629766E-2</v>
      </c>
      <c r="M47" s="14">
        <v>0.20458971745606641</v>
      </c>
      <c r="N47" s="14">
        <v>0.2011426216097445</v>
      </c>
      <c r="O47" s="14">
        <v>0.16670246132413791</v>
      </c>
      <c r="P47" s="14">
        <v>0.12808452192286757</v>
      </c>
      <c r="Q47" s="14">
        <v>0.1306761431343394</v>
      </c>
      <c r="R47" s="13">
        <f t="shared" si="5"/>
        <v>5.7802929797500022</v>
      </c>
      <c r="S47" s="13">
        <f t="shared" si="6"/>
        <v>18.654549850000048</v>
      </c>
      <c r="T47" s="13">
        <f t="shared" si="7"/>
        <v>22.744364325000046</v>
      </c>
      <c r="U47" s="13">
        <f t="shared" si="8"/>
        <v>24.410595150000013</v>
      </c>
      <c r="V47" s="13">
        <f t="shared" si="9"/>
        <v>26.645041350000046</v>
      </c>
      <c r="W47" s="13">
        <f t="shared" si="10"/>
        <v>26.970095324999974</v>
      </c>
      <c r="X47" s="13">
        <f t="shared" si="11"/>
        <v>22.018636199999971</v>
      </c>
      <c r="Y47" s="13">
        <f t="shared" si="12"/>
        <v>7.099835487500008</v>
      </c>
      <c r="AC47" s="30"/>
      <c r="AD47" s="31"/>
    </row>
    <row r="48" spans="1:30" x14ac:dyDescent="0.2">
      <c r="A48">
        <f t="shared" si="2"/>
        <v>1957.5</v>
      </c>
      <c r="B48" s="22">
        <f t="shared" si="0"/>
        <v>21.784496639236192</v>
      </c>
      <c r="C48" s="22">
        <f xml:space="preserve"> (1000000000/52)*G48/F48</f>
        <v>22.320811465299716</v>
      </c>
      <c r="D48" s="17">
        <v>21.784496639236192</v>
      </c>
      <c r="E48" s="17">
        <f xml:space="preserve"> C48 - I48 - 0.75</f>
        <v>21.869548267755818</v>
      </c>
      <c r="F48" s="23">
        <v>115227517.9864196</v>
      </c>
      <c r="G48" s="27">
        <v>133.74252863864379</v>
      </c>
      <c r="H48" s="11">
        <f t="shared" si="3"/>
        <v>-1.3012566261740677E-2</v>
      </c>
      <c r="I48" s="11">
        <f t="shared" si="1"/>
        <v>-0.29873680245610257</v>
      </c>
      <c r="J48" s="14">
        <v>4.0124274990750101E-2</v>
      </c>
      <c r="K48" s="14">
        <v>7.4625975121285243E-2</v>
      </c>
      <c r="L48" s="14">
        <v>5.4149121287125547E-2</v>
      </c>
      <c r="M48" s="14">
        <v>0.20341488346404338</v>
      </c>
      <c r="N48" s="14">
        <v>0.20130506143836752</v>
      </c>
      <c r="O48" s="14">
        <v>0.16703587784312354</v>
      </c>
      <c r="P48" s="14">
        <v>0.12806898152638851</v>
      </c>
      <c r="Q48" s="14">
        <v>0.13127582432891616</v>
      </c>
      <c r="R48" s="13">
        <f t="shared" si="5"/>
        <v>5.7135390825000023</v>
      </c>
      <c r="S48" s="13">
        <f t="shared" si="6"/>
        <v>18.53014950000005</v>
      </c>
      <c r="T48" s="13">
        <f t="shared" si="7"/>
        <v>22.692362750000047</v>
      </c>
      <c r="U48" s="13">
        <f t="shared" si="8"/>
        <v>24.409800500000014</v>
      </c>
      <c r="V48" s="13">
        <f t="shared" si="9"/>
        <v>26.644474500000047</v>
      </c>
      <c r="W48" s="13">
        <f t="shared" si="10"/>
        <v>26.990952749999973</v>
      </c>
      <c r="X48" s="13">
        <f t="shared" si="11"/>
        <v>22.01488399999997</v>
      </c>
      <c r="Y48" s="13">
        <f t="shared" si="12"/>
        <v>7.0300501250000078</v>
      </c>
      <c r="AC48" s="30"/>
      <c r="AD48" s="31"/>
    </row>
    <row r="49" spans="1:30" x14ac:dyDescent="0.2">
      <c r="A49">
        <f t="shared" si="2"/>
        <v>1957.75</v>
      </c>
      <c r="B49" s="22">
        <f t="shared" si="0"/>
        <v>21.295865389766583</v>
      </c>
      <c r="C49" s="22">
        <f xml:space="preserve"> (1000000000/52)*G49/F49</f>
        <v>21.814348682495055</v>
      </c>
      <c r="D49" s="17">
        <v>21.295865389766583</v>
      </c>
      <c r="E49" s="17">
        <f xml:space="preserve"> C49 - I49 - 0.75</f>
        <v>21.381630010211918</v>
      </c>
      <c r="F49" s="23">
        <v>115570850.49435207</v>
      </c>
      <c r="G49" s="27">
        <v>131.09734717124769</v>
      </c>
      <c r="H49" s="11">
        <f t="shared" si="3"/>
        <v>-1.8544525260760596E-2</v>
      </c>
      <c r="I49" s="11">
        <f t="shared" si="1"/>
        <v>-0.31728132771686318</v>
      </c>
      <c r="J49" s="14">
        <v>4.0620983609155552E-2</v>
      </c>
      <c r="K49" s="14">
        <v>7.4753313414008954E-2</v>
      </c>
      <c r="L49" s="14">
        <v>5.4107413997535769E-2</v>
      </c>
      <c r="M49" s="14">
        <v>0.20219878920063372</v>
      </c>
      <c r="N49" s="14">
        <v>0.20116447895191195</v>
      </c>
      <c r="O49" s="14">
        <v>0.1672994798401794</v>
      </c>
      <c r="P49" s="14">
        <v>0.1280668051637788</v>
      </c>
      <c r="Q49" s="14">
        <v>0.13178873582279582</v>
      </c>
      <c r="R49" s="13">
        <f t="shared" si="5"/>
        <v>5.6467851852500024</v>
      </c>
      <c r="S49" s="13">
        <f t="shared" si="6"/>
        <v>18.405749150000052</v>
      </c>
      <c r="T49" s="13">
        <f t="shared" si="7"/>
        <v>22.640361175000049</v>
      </c>
      <c r="U49" s="13">
        <f t="shared" si="8"/>
        <v>24.409005850000014</v>
      </c>
      <c r="V49" s="13">
        <f t="shared" si="9"/>
        <v>26.643907650000049</v>
      </c>
      <c r="W49" s="13">
        <f t="shared" si="10"/>
        <v>27.011810174999972</v>
      </c>
      <c r="X49" s="13">
        <f t="shared" si="11"/>
        <v>22.011131799999969</v>
      </c>
      <c r="Y49" s="13">
        <f t="shared" si="12"/>
        <v>6.9602647625000076</v>
      </c>
      <c r="AC49" s="30"/>
      <c r="AD49" s="31"/>
    </row>
    <row r="50" spans="1:30" x14ac:dyDescent="0.2">
      <c r="A50">
        <f t="shared" si="2"/>
        <v>1958</v>
      </c>
      <c r="B50" s="22">
        <f t="shared" si="0"/>
        <v>20.740735852750991</v>
      </c>
      <c r="C50" s="22">
        <f xml:space="preserve"> (1000000000/52)*G50/F50</f>
        <v>21.251450439622204</v>
      </c>
      <c r="D50" s="17">
        <v>20.740735852750991</v>
      </c>
      <c r="E50" s="17">
        <f xml:space="preserve"> C50 - I50 - 0.75</f>
        <v>20.837352363350348</v>
      </c>
      <c r="F50" s="23">
        <v>115853799.35080594</v>
      </c>
      <c r="G50" s="27">
        <v>128.02718630757053</v>
      </c>
      <c r="H50" s="11">
        <f t="shared" si="3"/>
        <v>-1.8620596011282887E-2</v>
      </c>
      <c r="I50" s="11">
        <f t="shared" si="1"/>
        <v>-0.33590192372814609</v>
      </c>
      <c r="J50" s="14">
        <v>4.1117692227561002E-2</v>
      </c>
      <c r="K50" s="14">
        <v>7.4880651706732665E-2</v>
      </c>
      <c r="L50" s="14">
        <v>5.4065706707945999E-2</v>
      </c>
      <c r="M50" s="14">
        <v>0.20098269493722404</v>
      </c>
      <c r="N50" s="14">
        <v>0.20102389646545638</v>
      </c>
      <c r="O50" s="14">
        <v>0.16756308183723528</v>
      </c>
      <c r="P50" s="14">
        <v>0.12806462880116909</v>
      </c>
      <c r="Q50" s="14">
        <v>0.13230164731667549</v>
      </c>
      <c r="R50" s="13">
        <f t="shared" si="5"/>
        <v>5.5800312880000025</v>
      </c>
      <c r="S50" s="13">
        <f t="shared" si="6"/>
        <v>18.281348800000053</v>
      </c>
      <c r="T50" s="13">
        <f t="shared" si="7"/>
        <v>22.58835960000005</v>
      </c>
      <c r="U50" s="13">
        <f t="shared" si="8"/>
        <v>24.408211200000014</v>
      </c>
      <c r="V50" s="13">
        <f t="shared" si="9"/>
        <v>26.64334080000005</v>
      </c>
      <c r="W50" s="13">
        <f t="shared" si="10"/>
        <v>27.032667599999971</v>
      </c>
      <c r="X50" s="13">
        <f t="shared" si="11"/>
        <v>22.007379599999968</v>
      </c>
      <c r="Y50" s="13">
        <f t="shared" si="12"/>
        <v>6.8904794000000074</v>
      </c>
      <c r="AC50" s="30"/>
      <c r="AD50" s="31"/>
    </row>
    <row r="51" spans="1:30" x14ac:dyDescent="0.2">
      <c r="A51">
        <f t="shared" si="2"/>
        <v>1958.25</v>
      </c>
      <c r="B51" s="22">
        <f t="shared" si="0"/>
        <v>20.579121549611418</v>
      </c>
      <c r="C51" s="22">
        <f xml:space="preserve"> (1000000000/52)*G51/F51</f>
        <v>21.083733379165785</v>
      </c>
      <c r="D51" s="17">
        <v>20.579121549611418</v>
      </c>
      <c r="E51" s="17">
        <f xml:space="preserve"> C51 - I51 - 0.75</f>
        <v>20.688331969655735</v>
      </c>
      <c r="F51" s="23">
        <v>116144523.52392435</v>
      </c>
      <c r="G51" s="27">
        <v>127.3355287062908</v>
      </c>
      <c r="H51" s="11">
        <f t="shared" si="3"/>
        <v>-1.8696666761804002E-2</v>
      </c>
      <c r="I51" s="11">
        <f t="shared" si="1"/>
        <v>-0.35459859048995007</v>
      </c>
      <c r="J51" s="14">
        <v>4.1614400845966452E-2</v>
      </c>
      <c r="K51" s="14">
        <v>7.5007989999456376E-2</v>
      </c>
      <c r="L51" s="14">
        <v>5.4023999418356228E-2</v>
      </c>
      <c r="M51" s="14">
        <v>0.19976660067381438</v>
      </c>
      <c r="N51" s="14">
        <v>0.20088331397900083</v>
      </c>
      <c r="O51" s="14">
        <v>0.16782668383429117</v>
      </c>
      <c r="P51" s="14">
        <v>0.12806245243855938</v>
      </c>
      <c r="Q51" s="14">
        <v>0.13281455881055515</v>
      </c>
      <c r="R51" s="13">
        <f t="shared" si="5"/>
        <v>5.5132773907500026</v>
      </c>
      <c r="S51" s="13">
        <f t="shared" si="6"/>
        <v>18.156948450000055</v>
      </c>
      <c r="T51" s="13">
        <f t="shared" si="7"/>
        <v>22.536358025000052</v>
      </c>
      <c r="U51" s="13">
        <f t="shared" si="8"/>
        <v>24.407416550000015</v>
      </c>
      <c r="V51" s="13">
        <f t="shared" si="9"/>
        <v>26.642773950000052</v>
      </c>
      <c r="W51" s="13">
        <f t="shared" si="10"/>
        <v>27.053525024999971</v>
      </c>
      <c r="X51" s="13">
        <f t="shared" si="11"/>
        <v>22.003627399999967</v>
      </c>
      <c r="Y51" s="13">
        <f t="shared" si="12"/>
        <v>6.8206940375000071</v>
      </c>
      <c r="AC51" s="30"/>
      <c r="AD51" s="31"/>
    </row>
    <row r="52" spans="1:30" x14ac:dyDescent="0.2">
      <c r="A52">
        <f t="shared" si="2"/>
        <v>1958.5</v>
      </c>
      <c r="B52" s="22">
        <f t="shared" si="0"/>
        <v>20.672065291475448</v>
      </c>
      <c r="C52" s="22">
        <f xml:space="preserve"> (1000000000/52)*G52/F52</f>
        <v>21.16931075184214</v>
      </c>
      <c r="D52" s="17">
        <v>20.672065291475448</v>
      </c>
      <c r="E52" s="17">
        <f xml:space="preserve"> C52 - I52 - 0.75</f>
        <v>20.792682079844418</v>
      </c>
      <c r="F52" s="23">
        <v>116451599.00114228</v>
      </c>
      <c r="G52" s="27">
        <v>128.19040451381269</v>
      </c>
      <c r="H52" s="11">
        <f t="shared" si="3"/>
        <v>-1.8772737512327328E-2</v>
      </c>
      <c r="I52" s="11">
        <f t="shared" si="1"/>
        <v>-0.3733713280022774</v>
      </c>
      <c r="J52" s="14">
        <v>4.2111109464371903E-2</v>
      </c>
      <c r="K52" s="14">
        <v>7.5135328292180073E-2</v>
      </c>
      <c r="L52" s="14">
        <v>5.3982292128766457E-2</v>
      </c>
      <c r="M52" s="14">
        <v>0.19855050641040473</v>
      </c>
      <c r="N52" s="14">
        <v>0.20074273149254526</v>
      </c>
      <c r="O52" s="14">
        <v>0.16809028583134705</v>
      </c>
      <c r="P52" s="14">
        <v>0.12806027607594966</v>
      </c>
      <c r="Q52" s="14">
        <v>0.13332747030443484</v>
      </c>
      <c r="R52" s="13">
        <f t="shared" si="5"/>
        <v>5.4465234935000026</v>
      </c>
      <c r="S52" s="13">
        <f t="shared" si="6"/>
        <v>18.032548100000056</v>
      </c>
      <c r="T52" s="13">
        <f t="shared" si="7"/>
        <v>22.484356450000053</v>
      </c>
      <c r="U52" s="13">
        <f t="shared" si="8"/>
        <v>24.406621900000015</v>
      </c>
      <c r="V52" s="13">
        <f t="shared" si="9"/>
        <v>26.642207100000054</v>
      </c>
      <c r="W52" s="13">
        <f t="shared" si="10"/>
        <v>27.07438244999997</v>
      </c>
      <c r="X52" s="13">
        <f t="shared" si="11"/>
        <v>21.999875199999966</v>
      </c>
      <c r="Y52" s="13">
        <f t="shared" si="12"/>
        <v>6.7509086750000069</v>
      </c>
      <c r="AC52" s="30"/>
      <c r="AD52" s="31"/>
    </row>
    <row r="53" spans="1:30" x14ac:dyDescent="0.2">
      <c r="A53">
        <f t="shared" si="2"/>
        <v>1958.75</v>
      </c>
      <c r="B53" s="22">
        <f t="shared" si="0"/>
        <v>20.920047849196283</v>
      </c>
      <c r="C53" s="22">
        <f xml:space="preserve"> (1000000000/52)*G53/F53</f>
        <v>21.389046349526581</v>
      </c>
      <c r="D53" s="17">
        <v>20.920047849196283</v>
      </c>
      <c r="E53" s="17">
        <f xml:space="preserve"> C53 - I53 - 0.75</f>
        <v>21.039910732576669</v>
      </c>
      <c r="F53" s="23">
        <v>116881015</v>
      </c>
      <c r="G53" s="27">
        <v>129.99861925516501</v>
      </c>
      <c r="H53" s="11">
        <f t="shared" si="3"/>
        <v>-2.7493055047810903E-2</v>
      </c>
      <c r="I53" s="11">
        <f t="shared" si="1"/>
        <v>-0.40086438305008831</v>
      </c>
      <c r="J53" s="14">
        <v>4.302857462670108E-2</v>
      </c>
      <c r="K53" s="14">
        <v>7.5450958371860138E-2</v>
      </c>
      <c r="L53" s="14">
        <v>5.3969374456190454E-2</v>
      </c>
      <c r="M53" s="14">
        <v>0.19706633290486167</v>
      </c>
      <c r="N53" s="14">
        <v>0.20048548169023878</v>
      </c>
      <c r="O53" s="14">
        <v>0.16817967494614716</v>
      </c>
      <c r="P53" s="14">
        <v>0.12805464572773695</v>
      </c>
      <c r="Q53" s="14">
        <v>0.13376495727626375</v>
      </c>
      <c r="R53" s="13">
        <f t="shared" si="5"/>
        <v>5.3797695962500027</v>
      </c>
      <c r="S53" s="13">
        <f t="shared" si="6"/>
        <v>17.908147750000058</v>
      </c>
      <c r="T53" s="13">
        <f t="shared" si="7"/>
        <v>22.432354875000055</v>
      </c>
      <c r="U53" s="13">
        <f t="shared" si="8"/>
        <v>24.405827250000016</v>
      </c>
      <c r="V53" s="13">
        <f t="shared" si="9"/>
        <v>26.641640250000055</v>
      </c>
      <c r="W53" s="13">
        <f t="shared" si="10"/>
        <v>27.095239874999969</v>
      </c>
      <c r="X53" s="13">
        <f t="shared" si="11"/>
        <v>21.996122999999965</v>
      </c>
      <c r="Y53" s="13">
        <f t="shared" si="12"/>
        <v>6.6811233125000067</v>
      </c>
      <c r="AC53" s="30"/>
      <c r="AD53" s="31"/>
    </row>
    <row r="54" spans="1:30" x14ac:dyDescent="0.2">
      <c r="A54">
        <f t="shared" si="2"/>
        <v>1959</v>
      </c>
      <c r="B54" s="22">
        <f t="shared" si="0"/>
        <v>21.122077358267443</v>
      </c>
      <c r="C54" s="22">
        <f xml:space="preserve"> (1000000000/52)*G54/F54</f>
        <v>21.567077906101467</v>
      </c>
      <c r="D54" s="17">
        <v>21.122077358267443</v>
      </c>
      <c r="E54" s="17">
        <f xml:space="preserve"> C54 - I54 - 0.75</f>
        <v>21.245562500741048</v>
      </c>
      <c r="F54" s="23">
        <v>117285623.5</v>
      </c>
      <c r="G54" s="27">
        <v>131.53442532308961</v>
      </c>
      <c r="H54" s="11">
        <f t="shared" si="3"/>
        <v>-2.7620211589493356E-2</v>
      </c>
      <c r="I54" s="11">
        <f t="shared" si="1"/>
        <v>-0.42848459463958166</v>
      </c>
      <c r="J54" s="14">
        <v>4.3946039789030264E-2</v>
      </c>
      <c r="K54" s="14">
        <v>7.5766588451540204E-2</v>
      </c>
      <c r="L54" s="14">
        <v>5.3956456783614451E-2</v>
      </c>
      <c r="M54" s="14">
        <v>0.19558215939931861</v>
      </c>
      <c r="N54" s="14">
        <v>0.20022823188793226</v>
      </c>
      <c r="O54" s="14">
        <v>0.16826906406094724</v>
      </c>
      <c r="P54" s="14">
        <v>0.12804901537952423</v>
      </c>
      <c r="Q54" s="14">
        <v>0.13420244424809269</v>
      </c>
      <c r="R54" s="13">
        <f t="shared" si="5"/>
        <v>5.3130156990000028</v>
      </c>
      <c r="S54" s="13">
        <f t="shared" si="6"/>
        <v>17.78374740000006</v>
      </c>
      <c r="T54" s="13">
        <f t="shared" si="7"/>
        <v>22.380353300000056</v>
      </c>
      <c r="U54" s="13">
        <f t="shared" si="8"/>
        <v>24.405032600000016</v>
      </c>
      <c r="V54" s="13">
        <f t="shared" si="9"/>
        <v>26.641073400000057</v>
      </c>
      <c r="W54" s="13">
        <f t="shared" si="10"/>
        <v>27.116097299999968</v>
      </c>
      <c r="X54" s="13">
        <f t="shared" si="11"/>
        <v>21.992370799999964</v>
      </c>
      <c r="Y54" s="13">
        <f t="shared" si="12"/>
        <v>6.6113379500000065</v>
      </c>
      <c r="AC54" s="30"/>
      <c r="AD54" s="31"/>
    </row>
    <row r="55" spans="1:30" x14ac:dyDescent="0.2">
      <c r="A55">
        <f t="shared" si="2"/>
        <v>1959.25</v>
      </c>
      <c r="B55" s="22">
        <f t="shared" si="0"/>
        <v>21.518340863479988</v>
      </c>
      <c r="C55" s="22">
        <f xml:space="preserve"> (1000000000/52)*G55/F55</f>
        <v>21.942087733809057</v>
      </c>
      <c r="D55" s="17">
        <v>21.518340863479988</v>
      </c>
      <c r="E55" s="17">
        <f xml:space="preserve"> C55 - I55 - 0.75</f>
        <v>21.648319696579811</v>
      </c>
      <c r="F55" s="23">
        <v>117684232</v>
      </c>
      <c r="G55" s="27">
        <v>134.27636265835685</v>
      </c>
      <c r="H55" s="11">
        <f t="shared" si="3"/>
        <v>-2.7747368131174056E-2</v>
      </c>
      <c r="I55" s="11">
        <f t="shared" si="1"/>
        <v>-0.45623196277075573</v>
      </c>
      <c r="J55" s="14">
        <v>4.4863504951359441E-2</v>
      </c>
      <c r="K55" s="14">
        <v>7.6082218531220269E-2</v>
      </c>
      <c r="L55" s="14">
        <v>5.3943539111038441E-2</v>
      </c>
      <c r="M55" s="14">
        <v>0.19409798589377558</v>
      </c>
      <c r="N55" s="14">
        <v>0.19997098208562575</v>
      </c>
      <c r="O55" s="14">
        <v>0.16835845317574732</v>
      </c>
      <c r="P55" s="14">
        <v>0.12804338503131152</v>
      </c>
      <c r="Q55" s="14">
        <v>0.13463993121992163</v>
      </c>
      <c r="R55" s="13">
        <f t="shared" si="5"/>
        <v>5.2462618017500029</v>
      </c>
      <c r="S55" s="13">
        <f t="shared" si="6"/>
        <v>17.659347050000061</v>
      </c>
      <c r="T55" s="13">
        <f t="shared" si="7"/>
        <v>22.328351725000058</v>
      </c>
      <c r="U55" s="13">
        <f t="shared" si="8"/>
        <v>24.404237950000017</v>
      </c>
      <c r="V55" s="13">
        <f t="shared" si="9"/>
        <v>26.640506550000058</v>
      </c>
      <c r="W55" s="13">
        <f t="shared" si="10"/>
        <v>27.136954724999967</v>
      </c>
      <c r="X55" s="13">
        <f t="shared" si="11"/>
        <v>21.988618599999963</v>
      </c>
      <c r="Y55" s="13">
        <f t="shared" si="12"/>
        <v>6.5415525875000062</v>
      </c>
      <c r="AC55" s="30"/>
      <c r="AD55" s="31"/>
    </row>
    <row r="56" spans="1:30" x14ac:dyDescent="0.2">
      <c r="A56">
        <f t="shared" si="2"/>
        <v>1959.5</v>
      </c>
      <c r="B56" s="22">
        <f t="shared" si="0"/>
        <v>21.285595801361676</v>
      </c>
      <c r="C56" s="22">
        <f xml:space="preserve"> (1000000000/52)*G56/F56</f>
        <v>21.684303990990323</v>
      </c>
      <c r="D56" s="17">
        <v>21.285595801361676</v>
      </c>
      <c r="E56" s="17">
        <f xml:space="preserve"> C56 - I56 - 0.75</f>
        <v>21.418410478433934</v>
      </c>
      <c r="F56" s="23">
        <v>118069840.5</v>
      </c>
      <c r="G56" s="27">
        <v>133.1336403056265</v>
      </c>
      <c r="H56" s="11">
        <f t="shared" si="3"/>
        <v>-2.7874524672854398E-2</v>
      </c>
      <c r="I56" s="11">
        <f t="shared" si="1"/>
        <v>-0.48410648744361012</v>
      </c>
      <c r="J56" s="14">
        <v>4.5780970113688618E-2</v>
      </c>
      <c r="K56" s="14">
        <v>7.6397848610900335E-2</v>
      </c>
      <c r="L56" s="14">
        <v>5.3930621438462438E-2</v>
      </c>
      <c r="M56" s="14">
        <v>0.19261381238823252</v>
      </c>
      <c r="N56" s="14">
        <v>0.19971373228331923</v>
      </c>
      <c r="O56" s="14">
        <v>0.16844784229054743</v>
      </c>
      <c r="P56" s="14">
        <v>0.12803775468309883</v>
      </c>
      <c r="Q56" s="14">
        <v>0.13507741819175056</v>
      </c>
      <c r="R56" s="13">
        <f t="shared" si="5"/>
        <v>5.179507904500003</v>
      </c>
      <c r="S56" s="13">
        <f t="shared" si="6"/>
        <v>17.534946700000063</v>
      </c>
      <c r="T56" s="13">
        <f t="shared" si="7"/>
        <v>22.276350150000059</v>
      </c>
      <c r="U56" s="13">
        <f t="shared" si="8"/>
        <v>24.403443300000017</v>
      </c>
      <c r="V56" s="13">
        <f t="shared" si="9"/>
        <v>26.63993970000006</v>
      </c>
      <c r="W56" s="13">
        <f t="shared" si="10"/>
        <v>27.157812149999966</v>
      </c>
      <c r="X56" s="13">
        <f t="shared" si="11"/>
        <v>21.984866399999962</v>
      </c>
      <c r="Y56" s="13">
        <f t="shared" si="12"/>
        <v>6.471767225000006</v>
      </c>
      <c r="AC56" s="30"/>
      <c r="AD56" s="31"/>
    </row>
    <row r="57" spans="1:30" x14ac:dyDescent="0.2">
      <c r="A57">
        <f t="shared" si="2"/>
        <v>1959.75</v>
      </c>
      <c r="B57" s="22">
        <f t="shared" si="0"/>
        <v>21.272498259820715</v>
      </c>
      <c r="C57" s="22">
        <f xml:space="preserve"> (1000000000/52)*G57/F57</f>
        <v>21.656687731917383</v>
      </c>
      <c r="D57" s="17">
        <v>21.272498259820715</v>
      </c>
      <c r="E57" s="17">
        <f xml:space="preserve"> C57 - I57 - 0.75</f>
        <v>21.396049585396497</v>
      </c>
      <c r="F57" s="23">
        <v>118410449</v>
      </c>
      <c r="G57" s="27">
        <v>133.3476621458347</v>
      </c>
      <c r="H57" s="11">
        <f t="shared" si="3"/>
        <v>-5.2553660355042974E-3</v>
      </c>
      <c r="I57" s="11">
        <f t="shared" si="1"/>
        <v>-0.48936185347911443</v>
      </c>
      <c r="J57" s="14">
        <v>4.5100026829291262E-2</v>
      </c>
      <c r="K57" s="14">
        <v>7.7423820526820231E-2</v>
      </c>
      <c r="L57" s="14">
        <v>5.3822559674723366E-2</v>
      </c>
      <c r="M57" s="14">
        <v>0.19132476443200738</v>
      </c>
      <c r="N57" s="14">
        <v>0.19954048574372585</v>
      </c>
      <c r="O57" s="14">
        <v>0.1687813894789866</v>
      </c>
      <c r="P57" s="14">
        <v>0.12829482710878021</v>
      </c>
      <c r="Q57" s="14">
        <v>0.13571212620566503</v>
      </c>
      <c r="R57" s="13">
        <f t="shared" si="5"/>
        <v>5.1127540072500031</v>
      </c>
      <c r="S57" s="13">
        <f t="shared" si="6"/>
        <v>17.410546350000065</v>
      </c>
      <c r="T57" s="13">
        <f t="shared" si="7"/>
        <v>22.224348575000061</v>
      </c>
      <c r="U57" s="13">
        <f t="shared" si="8"/>
        <v>24.402648650000017</v>
      </c>
      <c r="V57" s="13">
        <f t="shared" si="9"/>
        <v>26.639372850000061</v>
      </c>
      <c r="W57" s="13">
        <f t="shared" si="10"/>
        <v>27.178669574999965</v>
      </c>
      <c r="X57" s="13">
        <f t="shared" si="11"/>
        <v>21.981114199999961</v>
      </c>
      <c r="Y57" s="13">
        <f t="shared" si="12"/>
        <v>6.4019818625000058</v>
      </c>
      <c r="AC57" s="30"/>
      <c r="AD57" s="31"/>
    </row>
    <row r="58" spans="1:30" x14ac:dyDescent="0.2">
      <c r="A58">
        <f t="shared" si="2"/>
        <v>1960</v>
      </c>
      <c r="B58" s="22">
        <f t="shared" si="0"/>
        <v>21.204945898872701</v>
      </c>
      <c r="C58" s="22">
        <f xml:space="preserve"> (1000000000/52)*G58/F58</f>
        <v>21.492862985736359</v>
      </c>
      <c r="D58" s="17">
        <v>21.204945898872701</v>
      </c>
      <c r="E58" s="17">
        <f xml:space="preserve"> C58 - I58 - 0.75</f>
        <v>21.237593939950216</v>
      </c>
      <c r="F58" s="23">
        <v>119200346</v>
      </c>
      <c r="G58" s="27">
        <v>133.22174863037907</v>
      </c>
      <c r="H58" s="11">
        <f t="shared" si="3"/>
        <v>-5.3691007347438464E-3</v>
      </c>
      <c r="I58" s="11">
        <f t="shared" si="1"/>
        <v>-0.49473095421385826</v>
      </c>
      <c r="J58" s="14">
        <v>4.4419083544893899E-2</v>
      </c>
      <c r="K58" s="14">
        <v>7.8449792442740141E-2</v>
      </c>
      <c r="L58" s="14">
        <v>5.3714497910984302E-2</v>
      </c>
      <c r="M58" s="14">
        <v>0.19003571647578224</v>
      </c>
      <c r="N58" s="14">
        <v>0.19936723920413249</v>
      </c>
      <c r="O58" s="14">
        <v>0.16911493666742577</v>
      </c>
      <c r="P58" s="14">
        <v>0.12855189953446161</v>
      </c>
      <c r="Q58" s="14">
        <v>0.13634683421957949</v>
      </c>
      <c r="R58" s="13">
        <v>5.0460001099999996</v>
      </c>
      <c r="S58" s="13">
        <v>17.286145999999999</v>
      </c>
      <c r="T58" s="13">
        <v>22.172346999999998</v>
      </c>
      <c r="U58" s="13">
        <v>24.401854</v>
      </c>
      <c r="V58" s="13">
        <v>26.638805999999999</v>
      </c>
      <c r="W58" s="13">
        <v>27.199527</v>
      </c>
      <c r="X58" s="13">
        <v>21.977361999999999</v>
      </c>
      <c r="Y58" s="13">
        <v>6.3321965000000002</v>
      </c>
      <c r="AC58" s="30"/>
      <c r="AD58" s="31"/>
    </row>
    <row r="59" spans="1:30" x14ac:dyDescent="0.2">
      <c r="A59">
        <f t="shared" si="2"/>
        <v>1960.25</v>
      </c>
      <c r="B59" s="22">
        <f t="shared" si="0"/>
        <v>21.375161427025592</v>
      </c>
      <c r="C59" s="22">
        <f xml:space="preserve"> (1000000000/52)*G59/F59</f>
        <v>21.652038080799549</v>
      </c>
      <c r="D59" s="17">
        <v>21.375161427025592</v>
      </c>
      <c r="E59" s="17">
        <f xml:space="preserve"> C59 - I59 - 0.75</f>
        <v>21.402248776891383</v>
      </c>
      <c r="F59" s="23">
        <v>119529243</v>
      </c>
      <c r="G59" s="27">
        <v>134.57868950266743</v>
      </c>
      <c r="H59" s="11">
        <f t="shared" si="3"/>
        <v>-5.4797418779749529E-3</v>
      </c>
      <c r="I59" s="11">
        <f t="shared" si="1"/>
        <v>-0.50021069609183322</v>
      </c>
      <c r="J59" s="14">
        <v>4.3738140260496543E-2</v>
      </c>
      <c r="K59" s="14">
        <v>7.9475764358660037E-2</v>
      </c>
      <c r="L59" s="14">
        <v>5.360643614724523E-2</v>
      </c>
      <c r="M59" s="14">
        <v>0.1887466685195571</v>
      </c>
      <c r="N59" s="14">
        <v>0.19919399266453916</v>
      </c>
      <c r="O59" s="14">
        <v>0.16944848385586497</v>
      </c>
      <c r="P59" s="14">
        <v>0.12880897196014301</v>
      </c>
      <c r="Q59" s="14">
        <v>0.13698154223349399</v>
      </c>
      <c r="R59" s="13">
        <f>R58+(R$98-R$58)/40</f>
        <v>5.0483089997499997</v>
      </c>
      <c r="S59" s="13">
        <f t="shared" ref="S59:Y74" si="13">S58+(S$98-S$58)/40</f>
        <v>17.241935999999999</v>
      </c>
      <c r="T59" s="13">
        <f t="shared" si="13"/>
        <v>22.203086324999997</v>
      </c>
      <c r="U59" s="13">
        <f t="shared" si="13"/>
        <v>24.431319725000002</v>
      </c>
      <c r="V59" s="13">
        <f t="shared" si="13"/>
        <v>26.657231974999998</v>
      </c>
      <c r="W59" s="13">
        <f t="shared" si="13"/>
        <v>27.206615275000001</v>
      </c>
      <c r="X59" s="13">
        <f t="shared" si="13"/>
        <v>21.991006349999999</v>
      </c>
      <c r="Y59" s="13">
        <f t="shared" si="13"/>
        <v>6.2975470375000002</v>
      </c>
      <c r="AC59" s="30"/>
      <c r="AD59" s="31"/>
    </row>
    <row r="60" spans="1:30" x14ac:dyDescent="0.2">
      <c r="A60">
        <f t="shared" si="2"/>
        <v>1960.5</v>
      </c>
      <c r="B60" s="22">
        <f t="shared" si="0"/>
        <v>21.352993953077934</v>
      </c>
      <c r="C60" s="22">
        <f xml:space="preserve"> (1000000000/52)*G60/F60</f>
        <v>21.615064605260709</v>
      </c>
      <c r="D60" s="17">
        <v>21.352993953077934</v>
      </c>
      <c r="E60" s="17">
        <f xml:space="preserve"> C60 - I60 - 0.75</f>
        <v>21.379685076660103</v>
      </c>
      <c r="F60" s="23">
        <v>119903140</v>
      </c>
      <c r="G60" s="27">
        <v>134.76913410862821</v>
      </c>
      <c r="H60" s="11">
        <f t="shared" si="3"/>
        <v>-1.4409775307558274E-2</v>
      </c>
      <c r="I60" s="11">
        <f t="shared" si="1"/>
        <v>-0.51462047139939149</v>
      </c>
      <c r="J60" s="14">
        <v>4.3884877361105142E-2</v>
      </c>
      <c r="K60" s="14">
        <v>7.9791004327365023E-2</v>
      </c>
      <c r="L60" s="14">
        <v>5.3859190449389825E-2</v>
      </c>
      <c r="M60" s="14">
        <v>0.18765896527540737</v>
      </c>
      <c r="N60" s="14">
        <v>0.19894238814946508</v>
      </c>
      <c r="O60" s="14">
        <v>0.16955073893268657</v>
      </c>
      <c r="P60" s="14">
        <v>0.12887525874068681</v>
      </c>
      <c r="Q60" s="14">
        <v>0.13743757676389431</v>
      </c>
      <c r="R60" s="13">
        <f t="shared" ref="R60:R97" si="14">R59+(R$98-R$58)/40</f>
        <v>5.0506178894999998</v>
      </c>
      <c r="S60" s="13">
        <f t="shared" si="13"/>
        <v>17.197725999999999</v>
      </c>
      <c r="T60" s="13">
        <f t="shared" si="13"/>
        <v>22.233825649999996</v>
      </c>
      <c r="U60" s="13">
        <f t="shared" si="13"/>
        <v>24.460785450000003</v>
      </c>
      <c r="V60" s="13">
        <f t="shared" si="13"/>
        <v>26.675657949999998</v>
      </c>
      <c r="W60" s="13">
        <f t="shared" si="13"/>
        <v>27.213703550000002</v>
      </c>
      <c r="X60" s="13">
        <f t="shared" si="13"/>
        <v>22.004650699999999</v>
      </c>
      <c r="Y60" s="13">
        <f t="shared" si="13"/>
        <v>6.2628975750000002</v>
      </c>
      <c r="AC60" s="30"/>
      <c r="AD60" s="31"/>
    </row>
    <row r="61" spans="1:30" x14ac:dyDescent="0.2">
      <c r="A61">
        <f t="shared" si="2"/>
        <v>1960.75</v>
      </c>
      <c r="B61" s="22">
        <f t="shared" si="0"/>
        <v>21.107039012515198</v>
      </c>
      <c r="C61" s="22">
        <f xml:space="preserve"> (1000000000/52)*G61/F61</f>
        <v>21.346126858836165</v>
      </c>
      <c r="D61" s="17">
        <v>21.107039012515198</v>
      </c>
      <c r="E61" s="17">
        <f xml:space="preserve"> C61 - I61 - 0.75</f>
        <v>21.125213792128108</v>
      </c>
      <c r="F61" s="23">
        <v>120316037</v>
      </c>
      <c r="G61" s="27">
        <v>133.55063222563012</v>
      </c>
      <c r="H61" s="11">
        <f t="shared" si="3"/>
        <v>-1.4466461892552318E-2</v>
      </c>
      <c r="I61" s="11">
        <f t="shared" si="1"/>
        <v>-0.52908693329194378</v>
      </c>
      <c r="J61" s="14">
        <v>4.4031614461713726E-2</v>
      </c>
      <c r="K61" s="14">
        <v>8.0106244296070009E-2</v>
      </c>
      <c r="L61" s="14">
        <v>5.4111944751534427E-2</v>
      </c>
      <c r="M61" s="14">
        <v>0.18657126203125762</v>
      </c>
      <c r="N61" s="14">
        <v>0.19869078363439091</v>
      </c>
      <c r="O61" s="14">
        <v>0.16965299400950812</v>
      </c>
      <c r="P61" s="14">
        <v>0.1289415455212306</v>
      </c>
      <c r="Q61" s="14">
        <v>0.13789361129429462</v>
      </c>
      <c r="R61" s="13">
        <f t="shared" si="14"/>
        <v>5.0529267792499999</v>
      </c>
      <c r="S61" s="13">
        <f t="shared" si="13"/>
        <v>17.153516</v>
      </c>
      <c r="T61" s="13">
        <f t="shared" si="13"/>
        <v>22.264564974999995</v>
      </c>
      <c r="U61" s="13">
        <f t="shared" si="13"/>
        <v>24.490251175000004</v>
      </c>
      <c r="V61" s="13">
        <f t="shared" si="13"/>
        <v>26.694083924999997</v>
      </c>
      <c r="W61" s="13">
        <f t="shared" si="13"/>
        <v>27.220791825000003</v>
      </c>
      <c r="X61" s="13">
        <f t="shared" si="13"/>
        <v>22.018295049999999</v>
      </c>
      <c r="Y61" s="13">
        <f t="shared" si="13"/>
        <v>6.2282481125000002</v>
      </c>
      <c r="AC61" s="30"/>
      <c r="AD61" s="31"/>
    </row>
    <row r="62" spans="1:30" x14ac:dyDescent="0.2">
      <c r="A62">
        <f t="shared" si="2"/>
        <v>1961</v>
      </c>
      <c r="B62" s="22">
        <f t="shared" si="0"/>
        <v>21.008517171546771</v>
      </c>
      <c r="C62" s="22">
        <f xml:space="preserve"> (1000000000/52)*G62/F62</f>
        <v>21.220023266821908</v>
      </c>
      <c r="D62" s="17">
        <v>21.008517171546771</v>
      </c>
      <c r="E62" s="17">
        <f xml:space="preserve"> C62 - I62 - 0.75</f>
        <v>21.013633348591391</v>
      </c>
      <c r="F62" s="23">
        <v>120761255.75</v>
      </c>
      <c r="G62" s="27">
        <v>133.2529461507728</v>
      </c>
      <c r="H62" s="11">
        <f t="shared" si="3"/>
        <v>-1.4523148477539662E-2</v>
      </c>
      <c r="I62" s="11">
        <f t="shared" si="1"/>
        <v>-0.54361008176948344</v>
      </c>
      <c r="J62" s="14">
        <v>4.4178351562322318E-2</v>
      </c>
      <c r="K62" s="14">
        <v>8.0421484264774995E-2</v>
      </c>
      <c r="L62" s="14">
        <v>5.4364699053679015E-2</v>
      </c>
      <c r="M62" s="14">
        <v>0.1854835587871079</v>
      </c>
      <c r="N62" s="14">
        <v>0.1984391791193168</v>
      </c>
      <c r="O62" s="14">
        <v>0.16975524908632969</v>
      </c>
      <c r="P62" s="14">
        <v>0.12900783230177437</v>
      </c>
      <c r="Q62" s="14">
        <v>0.13834964582469494</v>
      </c>
      <c r="R62" s="13">
        <f t="shared" si="14"/>
        <v>5.055235669</v>
      </c>
      <c r="S62" s="13">
        <f t="shared" si="13"/>
        <v>17.109306</v>
      </c>
      <c r="T62" s="13">
        <f t="shared" si="13"/>
        <v>22.295304299999994</v>
      </c>
      <c r="U62" s="13">
        <f t="shared" si="13"/>
        <v>24.519716900000006</v>
      </c>
      <c r="V62" s="13">
        <f t="shared" si="13"/>
        <v>26.712509899999997</v>
      </c>
      <c r="W62" s="13">
        <f t="shared" si="13"/>
        <v>27.227880100000004</v>
      </c>
      <c r="X62" s="13">
        <f t="shared" si="13"/>
        <v>22.031939399999999</v>
      </c>
      <c r="Y62" s="13">
        <f t="shared" si="13"/>
        <v>6.1935986500000002</v>
      </c>
      <c r="AC62" s="30"/>
      <c r="AD62" s="31"/>
    </row>
    <row r="63" spans="1:30" x14ac:dyDescent="0.2">
      <c r="A63">
        <f t="shared" si="2"/>
        <v>1961.25</v>
      </c>
      <c r="B63" s="22">
        <f t="shared" si="0"/>
        <v>20.741928002223851</v>
      </c>
      <c r="C63" s="22">
        <f xml:space="preserve"> (1000000000/52)*G63/F63</f>
        <v>20.933813682493092</v>
      </c>
      <c r="D63" s="17">
        <v>20.741928002223851</v>
      </c>
      <c r="E63" s="17">
        <f xml:space="preserve"> C63 - I63 - 0.75</f>
        <v>20.742003599325102</v>
      </c>
      <c r="F63" s="23">
        <v>121158474.5</v>
      </c>
      <c r="G63" s="27">
        <v>131.8880644243807</v>
      </c>
      <c r="H63" s="11">
        <f t="shared" si="3"/>
        <v>-1.4579835062527274E-2</v>
      </c>
      <c r="I63" s="11">
        <f t="shared" si="1"/>
        <v>-0.55818991683201069</v>
      </c>
      <c r="J63" s="14">
        <v>4.4325088662930917E-2</v>
      </c>
      <c r="K63" s="14">
        <v>8.0736724233479995E-2</v>
      </c>
      <c r="L63" s="14">
        <v>5.4617453355823617E-2</v>
      </c>
      <c r="M63" s="14">
        <v>0.18439585554295818</v>
      </c>
      <c r="N63" s="14">
        <v>0.19818757460424272</v>
      </c>
      <c r="O63" s="14">
        <v>0.16985750416315126</v>
      </c>
      <c r="P63" s="14">
        <v>0.12907411908231817</v>
      </c>
      <c r="Q63" s="14">
        <v>0.13880568035509527</v>
      </c>
      <c r="R63" s="13">
        <f t="shared" si="14"/>
        <v>5.0575445587500001</v>
      </c>
      <c r="S63" s="13">
        <f t="shared" si="13"/>
        <v>17.065096</v>
      </c>
      <c r="T63" s="13">
        <f t="shared" si="13"/>
        <v>22.326043624999993</v>
      </c>
      <c r="U63" s="13">
        <f t="shared" si="13"/>
        <v>24.549182625000007</v>
      </c>
      <c r="V63" s="13">
        <f t="shared" si="13"/>
        <v>26.730935874999997</v>
      </c>
      <c r="W63" s="13">
        <f t="shared" si="13"/>
        <v>27.234968375000005</v>
      </c>
      <c r="X63" s="13">
        <f t="shared" si="13"/>
        <v>22.045583749999999</v>
      </c>
      <c r="Y63" s="13">
        <f t="shared" si="13"/>
        <v>6.1589491875000002</v>
      </c>
      <c r="AC63" s="30"/>
      <c r="AD63" s="31"/>
    </row>
    <row r="64" spans="1:30" x14ac:dyDescent="0.2">
      <c r="A64">
        <f t="shared" si="2"/>
        <v>1961.5</v>
      </c>
      <c r="B64" s="22">
        <f t="shared" si="0"/>
        <v>20.824318351610557</v>
      </c>
      <c r="C64" s="22">
        <f xml:space="preserve"> (1000000000/52)*G64/F64</f>
        <v>21.020271927627174</v>
      </c>
      <c r="D64" s="17">
        <v>20.824318351610557</v>
      </c>
      <c r="E64" s="17">
        <f xml:space="preserve"> C64 - I64 - 0.75</f>
        <v>20.843098366106705</v>
      </c>
      <c r="F64" s="23">
        <v>121538693.25</v>
      </c>
      <c r="G64" s="27">
        <v>132.84837185586019</v>
      </c>
      <c r="H64" s="11">
        <f t="shared" si="3"/>
        <v>-1.463652164751985E-2</v>
      </c>
      <c r="I64" s="11">
        <f t="shared" si="1"/>
        <v>-0.57282643847953052</v>
      </c>
      <c r="J64" s="14">
        <v>4.4471825763539502E-2</v>
      </c>
      <c r="K64" s="14">
        <v>8.1051964202184967E-2</v>
      </c>
      <c r="L64" s="14">
        <v>5.4870207657968212E-2</v>
      </c>
      <c r="M64" s="14">
        <v>0.18330815229880842</v>
      </c>
      <c r="N64" s="14">
        <v>0.19793597008916858</v>
      </c>
      <c r="O64" s="14">
        <v>0.16995975923997284</v>
      </c>
      <c r="P64" s="14">
        <v>0.12914040586286196</v>
      </c>
      <c r="Q64" s="14">
        <v>0.13926171488549557</v>
      </c>
      <c r="R64" s="13">
        <f t="shared" si="14"/>
        <v>5.0598534485000002</v>
      </c>
      <c r="S64" s="13">
        <f t="shared" si="13"/>
        <v>17.020886000000001</v>
      </c>
      <c r="T64" s="13">
        <f t="shared" si="13"/>
        <v>22.356782949999992</v>
      </c>
      <c r="U64" s="13">
        <f t="shared" si="13"/>
        <v>24.578648350000009</v>
      </c>
      <c r="V64" s="13">
        <f t="shared" si="13"/>
        <v>26.749361849999996</v>
      </c>
      <c r="W64" s="13">
        <f t="shared" si="13"/>
        <v>27.242056650000006</v>
      </c>
      <c r="X64" s="13">
        <f t="shared" si="13"/>
        <v>22.059228099999999</v>
      </c>
      <c r="Y64" s="13">
        <f t="shared" si="13"/>
        <v>6.1242997250000002</v>
      </c>
      <c r="AC64" s="30"/>
      <c r="AD64" s="31"/>
    </row>
    <row r="65" spans="1:30" x14ac:dyDescent="0.2">
      <c r="A65">
        <f t="shared" si="2"/>
        <v>1961.75</v>
      </c>
      <c r="B65" s="22">
        <f t="shared" si="0"/>
        <v>21.012427243981421</v>
      </c>
      <c r="C65" s="22">
        <f xml:space="preserve"> (1000000000/52)*G65/F65</f>
        <v>21.243842808305018</v>
      </c>
      <c r="D65" s="17">
        <v>21.012427243981421</v>
      </c>
      <c r="E65" s="17">
        <f xml:space="preserve"> C65 - I65 - 0.75</f>
        <v>21.093500362975938</v>
      </c>
      <c r="F65" s="23">
        <v>121742912</v>
      </c>
      <c r="G65" s="27">
        <v>134.48693884877216</v>
      </c>
      <c r="H65" s="11">
        <f t="shared" si="3"/>
        <v>-2.6831116191387595E-2</v>
      </c>
      <c r="I65" s="11">
        <f t="shared" si="1"/>
        <v>-0.59965755467091808</v>
      </c>
      <c r="J65" s="14">
        <v>4.5227273058413349E-2</v>
      </c>
      <c r="K65" s="14">
        <v>8.1992166080438328E-2</v>
      </c>
      <c r="L65" s="14">
        <v>5.5147339533037493E-2</v>
      </c>
      <c r="M65" s="14">
        <v>0.18209044481393347</v>
      </c>
      <c r="N65" s="14">
        <v>0.19731667840994416</v>
      </c>
      <c r="O65" s="14">
        <v>0.16970126673624619</v>
      </c>
      <c r="P65" s="14">
        <v>0.12913887298346682</v>
      </c>
      <c r="Q65" s="14">
        <v>0.13938595838452023</v>
      </c>
      <c r="R65" s="13">
        <f t="shared" si="14"/>
        <v>5.0621623382500003</v>
      </c>
      <c r="S65" s="13">
        <f t="shared" si="13"/>
        <v>16.976676000000001</v>
      </c>
      <c r="T65" s="13">
        <f t="shared" si="13"/>
        <v>22.387522274999991</v>
      </c>
      <c r="U65" s="13">
        <f t="shared" si="13"/>
        <v>24.60811407500001</v>
      </c>
      <c r="V65" s="13">
        <f t="shared" si="13"/>
        <v>26.767787824999996</v>
      </c>
      <c r="W65" s="13">
        <f t="shared" si="13"/>
        <v>27.249144925000007</v>
      </c>
      <c r="X65" s="13">
        <f t="shared" si="13"/>
        <v>22.072872449999998</v>
      </c>
      <c r="Y65" s="13">
        <f t="shared" si="13"/>
        <v>6.0896502625000002</v>
      </c>
      <c r="AC65" s="30"/>
      <c r="AD65" s="31"/>
    </row>
    <row r="66" spans="1:30" x14ac:dyDescent="0.2">
      <c r="A66">
        <f t="shared" si="2"/>
        <v>1962</v>
      </c>
      <c r="B66" s="22">
        <f t="shared" si="0"/>
        <v>21.206713295286342</v>
      </c>
      <c r="C66" s="22">
        <f xml:space="preserve"> (1000000000/52)*G66/F66</f>
        <v>21.471389387849591</v>
      </c>
      <c r="D66" s="17">
        <v>21.206713295286342</v>
      </c>
      <c r="E66" s="17">
        <f xml:space="preserve"> C66 - I66 - 0.75</f>
        <v>21.347962811784075</v>
      </c>
      <c r="F66" s="23">
        <v>121965606.5</v>
      </c>
      <c r="G66" s="27">
        <v>136.17609351251042</v>
      </c>
      <c r="H66" s="11">
        <f t="shared" si="3"/>
        <v>-2.6915869263567507E-2</v>
      </c>
      <c r="I66" s="11">
        <f t="shared" si="1"/>
        <v>-0.62657342393448556</v>
      </c>
      <c r="J66" s="14">
        <v>4.5982720353287196E-2</v>
      </c>
      <c r="K66" s="14">
        <v>8.2932367958691702E-2</v>
      </c>
      <c r="L66" s="14">
        <v>5.5424471408106774E-2</v>
      </c>
      <c r="M66" s="14">
        <v>0.18087273732905851</v>
      </c>
      <c r="N66" s="14">
        <v>0.19669738673071971</v>
      </c>
      <c r="O66" s="14">
        <v>0.16944277423251955</v>
      </c>
      <c r="P66" s="14">
        <v>0.12913734010407171</v>
      </c>
      <c r="Q66" s="14">
        <v>0.1395102018835449</v>
      </c>
      <c r="R66" s="13">
        <f t="shared" si="14"/>
        <v>5.0644712280000004</v>
      </c>
      <c r="S66" s="13">
        <f t="shared" si="13"/>
        <v>16.932466000000002</v>
      </c>
      <c r="T66" s="13">
        <f t="shared" si="13"/>
        <v>22.41826159999999</v>
      </c>
      <c r="U66" s="13">
        <f t="shared" si="13"/>
        <v>24.637579800000012</v>
      </c>
      <c r="V66" s="13">
        <f t="shared" si="13"/>
        <v>26.786213799999995</v>
      </c>
      <c r="W66" s="13">
        <f t="shared" si="13"/>
        <v>27.256233200000008</v>
      </c>
      <c r="X66" s="13">
        <f t="shared" si="13"/>
        <v>22.086516799999998</v>
      </c>
      <c r="Y66" s="13">
        <f t="shared" si="13"/>
        <v>6.0550008000000002</v>
      </c>
      <c r="AC66" s="30"/>
      <c r="AD66" s="31"/>
    </row>
    <row r="67" spans="1:30" x14ac:dyDescent="0.2">
      <c r="A67">
        <f t="shared" si="2"/>
        <v>1962.25</v>
      </c>
      <c r="B67" s="22">
        <f t="shared" si="0"/>
        <v>21.270457943131575</v>
      </c>
      <c r="C67" s="22">
        <f xml:space="preserve"> (1000000000/52)*G67/F67</f>
        <v>21.523239595658179</v>
      </c>
      <c r="D67" s="17">
        <v>21.270457943131575</v>
      </c>
      <c r="E67" s="17">
        <f xml:space="preserve"> C67 - I67 - 0.75</f>
        <v>21.426813641928412</v>
      </c>
      <c r="F67" s="23">
        <v>122439301</v>
      </c>
      <c r="G67" s="27">
        <v>137.03510139009131</v>
      </c>
      <c r="H67" s="11">
        <f t="shared" si="3"/>
        <v>-2.700062233574841E-2</v>
      </c>
      <c r="I67" s="11">
        <f t="shared" si="1"/>
        <v>-0.65357404627023397</v>
      </c>
      <c r="J67" s="14">
        <v>4.6738167648161036E-2</v>
      </c>
      <c r="K67" s="14">
        <v>8.3872569836945077E-2</v>
      </c>
      <c r="L67" s="14">
        <v>5.5701603283176054E-2</v>
      </c>
      <c r="M67" s="14">
        <v>0.17965502984418352</v>
      </c>
      <c r="N67" s="14">
        <v>0.19607809505149526</v>
      </c>
      <c r="O67" s="14">
        <v>0.16918428172879291</v>
      </c>
      <c r="P67" s="14">
        <v>0.1291358072246766</v>
      </c>
      <c r="Q67" s="14">
        <v>0.13963444538256958</v>
      </c>
      <c r="R67" s="13">
        <f t="shared" si="14"/>
        <v>5.0667801177500005</v>
      </c>
      <c r="S67" s="13">
        <f t="shared" si="13"/>
        <v>16.888256000000002</v>
      </c>
      <c r="T67" s="13">
        <f t="shared" si="13"/>
        <v>22.449000924999989</v>
      </c>
      <c r="U67" s="13">
        <f t="shared" si="13"/>
        <v>24.667045525000013</v>
      </c>
      <c r="V67" s="13">
        <f t="shared" si="13"/>
        <v>26.804639774999995</v>
      </c>
      <c r="W67" s="13">
        <f t="shared" si="13"/>
        <v>27.263321475000009</v>
      </c>
      <c r="X67" s="13">
        <f t="shared" si="13"/>
        <v>22.100161149999998</v>
      </c>
      <c r="Y67" s="13">
        <f t="shared" si="13"/>
        <v>6.0203513375000002</v>
      </c>
      <c r="AC67" s="30"/>
      <c r="AD67" s="31"/>
    </row>
    <row r="68" spans="1:30" x14ac:dyDescent="0.2">
      <c r="A68">
        <f t="shared" si="2"/>
        <v>1962.5</v>
      </c>
      <c r="B68" s="22">
        <f t="shared" si="0"/>
        <v>21.147324965801054</v>
      </c>
      <c r="C68" s="22">
        <f xml:space="preserve"> (1000000000/52)*G68/F68</f>
        <v>21.368556452924548</v>
      </c>
      <c r="D68" s="17">
        <v>21.147324965801054</v>
      </c>
      <c r="E68" s="17">
        <f xml:space="preserve"> C68 - I68 - 0.75</f>
        <v>21.299215874602709</v>
      </c>
      <c r="F68" s="23">
        <v>123021995.5</v>
      </c>
      <c r="G68" s="27">
        <v>136.69772770124533</v>
      </c>
      <c r="H68" s="11">
        <f t="shared" si="3"/>
        <v>-2.7085375407928151E-2</v>
      </c>
      <c r="I68" s="11">
        <f t="shared" si="1"/>
        <v>-0.68065942167816207</v>
      </c>
      <c r="J68" s="14">
        <v>4.7493614943034883E-2</v>
      </c>
      <c r="K68" s="14">
        <v>8.4812771715198437E-2</v>
      </c>
      <c r="L68" s="14">
        <v>5.5978735158245335E-2</v>
      </c>
      <c r="M68" s="14">
        <v>0.17843732235930856</v>
      </c>
      <c r="N68" s="14">
        <v>0.19545880337227084</v>
      </c>
      <c r="O68" s="14">
        <v>0.16892578922506626</v>
      </c>
      <c r="P68" s="14">
        <v>0.12913427434528146</v>
      </c>
      <c r="Q68" s="14">
        <v>0.13975868888159423</v>
      </c>
      <c r="R68" s="13">
        <f t="shared" si="14"/>
        <v>5.0690890075000006</v>
      </c>
      <c r="S68" s="13">
        <f t="shared" si="13"/>
        <v>16.844046000000002</v>
      </c>
      <c r="T68" s="13">
        <f t="shared" si="13"/>
        <v>22.479740249999988</v>
      </c>
      <c r="U68" s="13">
        <f t="shared" si="13"/>
        <v>24.696511250000015</v>
      </c>
      <c r="V68" s="13">
        <f t="shared" si="13"/>
        <v>26.823065749999994</v>
      </c>
      <c r="W68" s="13">
        <f t="shared" si="13"/>
        <v>27.27040975000001</v>
      </c>
      <c r="X68" s="13">
        <f t="shared" si="13"/>
        <v>22.113805499999998</v>
      </c>
      <c r="Y68" s="13">
        <f t="shared" si="13"/>
        <v>5.9857018750000002</v>
      </c>
      <c r="AC68" s="30"/>
      <c r="AD68" s="31"/>
    </row>
    <row r="69" spans="1:30" x14ac:dyDescent="0.2">
      <c r="A69">
        <f t="shared" si="2"/>
        <v>1962.75</v>
      </c>
      <c r="B69" s="22">
        <f t="shared" si="0"/>
        <v>20.961312303233804</v>
      </c>
      <c r="C69" s="22">
        <f xml:space="preserve"> (1000000000/52)*G69/F69</f>
        <v>21.128774302953289</v>
      </c>
      <c r="D69" s="17">
        <v>20.961312303233804</v>
      </c>
      <c r="E69" s="17">
        <f xml:space="preserve"> C69 - I69 - 0.75</f>
        <v>21.075128291103436</v>
      </c>
      <c r="F69" s="23">
        <v>123733690</v>
      </c>
      <c r="G69" s="27">
        <v>135.94574290344258</v>
      </c>
      <c r="H69" s="11">
        <f t="shared" si="3"/>
        <v>-1.5694566471984701E-2</v>
      </c>
      <c r="I69" s="11">
        <f t="shared" si="1"/>
        <v>-0.69635398815014682</v>
      </c>
      <c r="J69" s="14">
        <v>4.7757055186673628E-2</v>
      </c>
      <c r="K69" s="14">
        <v>8.5512777096095546E-2</v>
      </c>
      <c r="L69" s="14">
        <v>5.6633582864132878E-2</v>
      </c>
      <c r="M69" s="14">
        <v>0.17754300361011266</v>
      </c>
      <c r="N69" s="14">
        <v>0.19481532932259002</v>
      </c>
      <c r="O69" s="14">
        <v>0.16868801115947096</v>
      </c>
      <c r="P69" s="14">
        <v>0.12921943073646941</v>
      </c>
      <c r="Q69" s="14">
        <v>0.13983081002445491</v>
      </c>
      <c r="R69" s="13">
        <f t="shared" si="14"/>
        <v>5.0713978972500007</v>
      </c>
      <c r="S69" s="13">
        <f t="shared" si="13"/>
        <v>16.799836000000003</v>
      </c>
      <c r="T69" s="13">
        <f t="shared" si="13"/>
        <v>22.510479574999987</v>
      </c>
      <c r="U69" s="13">
        <f t="shared" si="13"/>
        <v>24.725976975000016</v>
      </c>
      <c r="V69" s="13">
        <f t="shared" si="13"/>
        <v>26.841491724999994</v>
      </c>
      <c r="W69" s="13">
        <f t="shared" si="13"/>
        <v>27.277498025000011</v>
      </c>
      <c r="X69" s="13">
        <f t="shared" si="13"/>
        <v>22.127449849999998</v>
      </c>
      <c r="Y69" s="13">
        <f t="shared" si="13"/>
        <v>5.9510524125000002</v>
      </c>
      <c r="AC69" s="30"/>
      <c r="AD69" s="31"/>
    </row>
    <row r="70" spans="1:30" x14ac:dyDescent="0.2">
      <c r="A70">
        <f t="shared" si="2"/>
        <v>1963</v>
      </c>
      <c r="B70" s="22">
        <f t="shared" si="0"/>
        <v>20.992519887150976</v>
      </c>
      <c r="C70" s="22">
        <f xml:space="preserve"> (1000000000/52)*G70/F70</f>
        <v>21.128713455840142</v>
      </c>
      <c r="D70" s="17">
        <v>20.992519887150976</v>
      </c>
      <c r="E70" s="17">
        <f xml:space="preserve"> C70 - I70 - 0.75</f>
        <v>21.090813450747852</v>
      </c>
      <c r="F70" s="23">
        <v>124329577.5</v>
      </c>
      <c r="G70" s="27">
        <v>136.60004888832484</v>
      </c>
      <c r="H70" s="11">
        <f t="shared" si="3"/>
        <v>-1.5746006757563991E-2</v>
      </c>
      <c r="I70" s="11">
        <f t="shared" si="1"/>
        <v>-0.71209999490771081</v>
      </c>
      <c r="J70" s="14">
        <v>4.8020495430312365E-2</v>
      </c>
      <c r="K70" s="14">
        <v>8.6212782476992655E-2</v>
      </c>
      <c r="L70" s="14">
        <v>5.7288430570020428E-2</v>
      </c>
      <c r="M70" s="14">
        <v>0.17664868486091678</v>
      </c>
      <c r="N70" s="14">
        <v>0.1941718552729092</v>
      </c>
      <c r="O70" s="14">
        <v>0.16845023309387566</v>
      </c>
      <c r="P70" s="14">
        <v>0.12930458712765736</v>
      </c>
      <c r="Q70" s="14">
        <v>0.13990293116731556</v>
      </c>
      <c r="R70" s="13">
        <f t="shared" si="14"/>
        <v>5.0737067870000008</v>
      </c>
      <c r="S70" s="13">
        <f t="shared" si="13"/>
        <v>16.755626000000003</v>
      </c>
      <c r="T70" s="13">
        <f t="shared" si="13"/>
        <v>22.541218899999986</v>
      </c>
      <c r="U70" s="13">
        <f t="shared" si="13"/>
        <v>24.755442700000017</v>
      </c>
      <c r="V70" s="13">
        <f t="shared" si="13"/>
        <v>26.859917699999993</v>
      </c>
      <c r="W70" s="13">
        <f t="shared" si="13"/>
        <v>27.284586300000012</v>
      </c>
      <c r="X70" s="13">
        <f t="shared" si="13"/>
        <v>22.141094199999998</v>
      </c>
      <c r="Y70" s="13">
        <f t="shared" si="13"/>
        <v>5.9164029500000002</v>
      </c>
      <c r="AC70" s="30"/>
      <c r="AD70" s="31"/>
    </row>
    <row r="71" spans="1:30" x14ac:dyDescent="0.2">
      <c r="A71">
        <f t="shared" si="2"/>
        <v>1963.25</v>
      </c>
      <c r="B71" s="22">
        <f t="shared" si="0"/>
        <v>21.047513905819891</v>
      </c>
      <c r="C71" s="22">
        <f xml:space="preserve"> (1000000000/52)*G71/F71</f>
        <v>21.164192796084031</v>
      </c>
      <c r="D71" s="17">
        <v>21.047513905819891</v>
      </c>
      <c r="E71" s="17">
        <f xml:space="preserve"> C71 - I71 - 0.75</f>
        <v>21.142090238034886</v>
      </c>
      <c r="F71" s="23">
        <v>124858465</v>
      </c>
      <c r="G71" s="27">
        <v>137.41148852512171</v>
      </c>
      <c r="H71" s="11">
        <f t="shared" si="3"/>
        <v>-1.5797447043144161E-2</v>
      </c>
      <c r="I71" s="11">
        <f t="shared" si="1"/>
        <v>-0.72789744195085493</v>
      </c>
      <c r="J71" s="14">
        <v>4.8283935673951103E-2</v>
      </c>
      <c r="K71" s="14">
        <v>8.6912787857889751E-2</v>
      </c>
      <c r="L71" s="14">
        <v>5.7943278275907978E-2</v>
      </c>
      <c r="M71" s="14">
        <v>0.17575436611172091</v>
      </c>
      <c r="N71" s="14">
        <v>0.19352838122322838</v>
      </c>
      <c r="O71" s="14">
        <v>0.16821245502828036</v>
      </c>
      <c r="P71" s="14">
        <v>0.1293897435188453</v>
      </c>
      <c r="Q71" s="14">
        <v>0.13997505231017621</v>
      </c>
      <c r="R71" s="13">
        <f t="shared" si="14"/>
        <v>5.0760156767500009</v>
      </c>
      <c r="S71" s="13">
        <f t="shared" si="13"/>
        <v>16.711416000000003</v>
      </c>
      <c r="T71" s="13">
        <f t="shared" si="13"/>
        <v>22.571958224999985</v>
      </c>
      <c r="U71" s="13">
        <f t="shared" si="13"/>
        <v>24.784908425000019</v>
      </c>
      <c r="V71" s="13">
        <f t="shared" si="13"/>
        <v>26.878343674999993</v>
      </c>
      <c r="W71" s="13">
        <f t="shared" si="13"/>
        <v>27.291674575000012</v>
      </c>
      <c r="X71" s="13">
        <f t="shared" si="13"/>
        <v>22.154738549999998</v>
      </c>
      <c r="Y71" s="13">
        <f t="shared" si="13"/>
        <v>5.8817534875000002</v>
      </c>
      <c r="AC71" s="30"/>
      <c r="AD71" s="31"/>
    </row>
    <row r="72" spans="1:30" x14ac:dyDescent="0.2">
      <c r="A72">
        <f t="shared" si="2"/>
        <v>1963.5</v>
      </c>
      <c r="B72" s="22">
        <f t="shared" si="0"/>
        <v>21.036347663431304</v>
      </c>
      <c r="C72" s="22">
        <f xml:space="preserve"> (1000000000/52)*G72/F72</f>
        <v>21.132560106258346</v>
      </c>
      <c r="D72" s="17">
        <v>21.036347663431304</v>
      </c>
      <c r="E72" s="17">
        <f xml:space="preserve"> C72 - I72 - 0.75</f>
        <v>21.126306435537927</v>
      </c>
      <c r="F72" s="23">
        <v>125363352.5</v>
      </c>
      <c r="G72" s="27">
        <v>137.76092625507172</v>
      </c>
      <c r="H72" s="11">
        <f t="shared" si="3"/>
        <v>-1.5848887328724543E-2</v>
      </c>
      <c r="I72" s="11">
        <f t="shared" si="1"/>
        <v>-0.74374632927957951</v>
      </c>
      <c r="J72" s="14">
        <v>4.8547375917589841E-2</v>
      </c>
      <c r="K72" s="14">
        <v>8.761279323878686E-2</v>
      </c>
      <c r="L72" s="14">
        <v>5.8598125981795521E-2</v>
      </c>
      <c r="M72" s="14">
        <v>0.174860047362525</v>
      </c>
      <c r="N72" s="14">
        <v>0.19288490717354756</v>
      </c>
      <c r="O72" s="14">
        <v>0.16797467696268506</v>
      </c>
      <c r="P72" s="14">
        <v>0.12947489991003325</v>
      </c>
      <c r="Q72" s="14">
        <v>0.14004717345303688</v>
      </c>
      <c r="R72" s="13">
        <f t="shared" si="14"/>
        <v>5.078324566500001</v>
      </c>
      <c r="S72" s="13">
        <f t="shared" si="13"/>
        <v>16.667206000000004</v>
      </c>
      <c r="T72" s="13">
        <f t="shared" si="13"/>
        <v>22.602697549999984</v>
      </c>
      <c r="U72" s="13">
        <f t="shared" si="13"/>
        <v>24.81437415000002</v>
      </c>
      <c r="V72" s="13">
        <f t="shared" si="13"/>
        <v>26.896769649999992</v>
      </c>
      <c r="W72" s="13">
        <f t="shared" si="13"/>
        <v>27.298762850000013</v>
      </c>
      <c r="X72" s="13">
        <f t="shared" si="13"/>
        <v>22.168382899999997</v>
      </c>
      <c r="Y72" s="13">
        <f t="shared" si="13"/>
        <v>5.8471040250000001</v>
      </c>
      <c r="AC72" s="30"/>
      <c r="AD72" s="31"/>
    </row>
    <row r="73" spans="1:30" x14ac:dyDescent="0.2">
      <c r="A73">
        <f t="shared" si="2"/>
        <v>1963.75</v>
      </c>
      <c r="B73" s="22">
        <f t="shared" si="0"/>
        <v>21.074890907348095</v>
      </c>
      <c r="C73" s="22">
        <f xml:space="preserve"> (1000000000/52)*G73/F73</f>
        <v>21.14856559005063</v>
      </c>
      <c r="D73" s="17">
        <v>21.074890907348095</v>
      </c>
      <c r="E73" s="17">
        <f xml:space="preserve"> C73 - I73 - 0.75</f>
        <v>21.16120201256911</v>
      </c>
      <c r="F73" s="23">
        <v>125884240</v>
      </c>
      <c r="G73" s="27">
        <v>138.43809753247112</v>
      </c>
      <c r="H73" s="11">
        <f t="shared" si="3"/>
        <v>-1.889009323889972E-2</v>
      </c>
      <c r="I73" s="11">
        <f t="shared" si="1"/>
        <v>-0.76263642251847918</v>
      </c>
      <c r="J73" s="14">
        <v>4.8937380724278313E-2</v>
      </c>
      <c r="K73" s="14">
        <v>8.8271104819523827E-2</v>
      </c>
      <c r="L73" s="14">
        <v>5.900058614286828E-2</v>
      </c>
      <c r="M73" s="14">
        <v>0.17417094217729104</v>
      </c>
      <c r="N73" s="14">
        <v>0.19208619691591122</v>
      </c>
      <c r="O73" s="14">
        <v>0.16776818699048612</v>
      </c>
      <c r="P73" s="14">
        <v>0.12959029828573476</v>
      </c>
      <c r="Q73" s="14">
        <v>0.14017530394390637</v>
      </c>
      <c r="R73" s="13">
        <f t="shared" si="14"/>
        <v>5.0806334562500011</v>
      </c>
      <c r="S73" s="13">
        <f t="shared" si="13"/>
        <v>16.622996000000004</v>
      </c>
      <c r="T73" s="13">
        <f t="shared" si="13"/>
        <v>22.633436874999983</v>
      </c>
      <c r="U73" s="13">
        <f t="shared" si="13"/>
        <v>24.843839875000022</v>
      </c>
      <c r="V73" s="13">
        <f t="shared" si="13"/>
        <v>26.915195624999992</v>
      </c>
      <c r="W73" s="13">
        <f t="shared" si="13"/>
        <v>27.305851125000014</v>
      </c>
      <c r="X73" s="13">
        <f t="shared" si="13"/>
        <v>22.182027249999997</v>
      </c>
      <c r="Y73" s="13">
        <f t="shared" si="13"/>
        <v>5.8124545625000001</v>
      </c>
      <c r="AC73" s="30"/>
      <c r="AD73" s="31"/>
    </row>
    <row r="74" spans="1:30" x14ac:dyDescent="0.2">
      <c r="A74">
        <f t="shared" si="2"/>
        <v>1964</v>
      </c>
      <c r="B74" s="22">
        <f t="shared" ref="B74:B137" si="15">D74</f>
        <v>21.153652907226061</v>
      </c>
      <c r="C74" s="22">
        <f xml:space="preserve"> (1000000000/52)*G74/F74</f>
        <v>21.205626302885268</v>
      </c>
      <c r="D74" s="17">
        <v>21.153652907226061</v>
      </c>
      <c r="E74" s="17">
        <f xml:space="preserve"> C74 - I74 - 0.75</f>
        <v>21.237208001539479</v>
      </c>
      <c r="F74" s="23">
        <v>126401965.25</v>
      </c>
      <c r="G74" s="27">
        <v>139.38250763017305</v>
      </c>
      <c r="H74" s="11">
        <f t="shared" si="3"/>
        <v>-1.8945276135733605E-2</v>
      </c>
      <c r="I74" s="11">
        <f t="shared" si="1"/>
        <v>-0.78158169865421279</v>
      </c>
      <c r="J74" s="14">
        <v>4.9327385530966786E-2</v>
      </c>
      <c r="K74" s="14">
        <v>8.8929416400260808E-2</v>
      </c>
      <c r="L74" s="14">
        <v>5.9403046303941033E-2</v>
      </c>
      <c r="M74" s="14">
        <v>0.17348183699205708</v>
      </c>
      <c r="N74" s="14">
        <v>0.19128748665827491</v>
      </c>
      <c r="O74" s="14">
        <v>0.16756169701828721</v>
      </c>
      <c r="P74" s="14">
        <v>0.12970569666143628</v>
      </c>
      <c r="Q74" s="14">
        <v>0.14030343443477583</v>
      </c>
      <c r="R74" s="13">
        <f t="shared" si="14"/>
        <v>5.0829423460000012</v>
      </c>
      <c r="S74" s="13">
        <f t="shared" si="13"/>
        <v>16.578786000000004</v>
      </c>
      <c r="T74" s="13">
        <f t="shared" si="13"/>
        <v>22.664176199999982</v>
      </c>
      <c r="U74" s="13">
        <f t="shared" si="13"/>
        <v>24.873305600000023</v>
      </c>
      <c r="V74" s="13">
        <f t="shared" si="13"/>
        <v>26.933621599999992</v>
      </c>
      <c r="W74" s="13">
        <f t="shared" si="13"/>
        <v>27.312939400000015</v>
      </c>
      <c r="X74" s="13">
        <f t="shared" si="13"/>
        <v>22.195671599999997</v>
      </c>
      <c r="Y74" s="13">
        <f t="shared" si="13"/>
        <v>5.7778051000000001</v>
      </c>
      <c r="AC74" s="30"/>
      <c r="AD74" s="31"/>
    </row>
    <row r="75" spans="1:30" x14ac:dyDescent="0.2">
      <c r="A75">
        <f t="shared" si="2"/>
        <v>1964.25</v>
      </c>
      <c r="B75" s="22">
        <f t="shared" si="15"/>
        <v>21.320894854168021</v>
      </c>
      <c r="C75" s="22">
        <f xml:space="preserve"> (1000000000/52)*G75/F75</f>
        <v>21.356140610456787</v>
      </c>
      <c r="D75" s="17">
        <v>21.320894854168021</v>
      </c>
      <c r="E75" s="17">
        <f xml:space="preserve"> C75 - I75 - 0.75</f>
        <v>21.40672276814357</v>
      </c>
      <c r="F75" s="23">
        <v>126895690.5</v>
      </c>
      <c r="G75" s="27">
        <v>140.92011487730829</v>
      </c>
      <c r="H75" s="11">
        <f t="shared" ref="H75:H138" si="16" xml:space="preserve"> (J75 - J74)*(R75+R74)/2 + (K75 - K74)*(S75+S74)/2 + (L75 - L74)*(T75 + T74)/2 + (M75 - M74)*(U75 + U74)/2 + (N75 - N74)*(V75 + V74)/2 + (O75 - O74)*(W75 + W74)/2 + (P75 - P74)*(X75 + X74)/2 + (Q75 - Q74)*(Y75 + Y74)/2</f>
        <v>-1.9000459032568789E-2</v>
      </c>
      <c r="I75" s="11">
        <f t="shared" ref="I75:I138" si="17" xml:space="preserve"> I74 + H75</f>
        <v>-0.80058215768678154</v>
      </c>
      <c r="J75" s="14">
        <v>4.9717390337655251E-2</v>
      </c>
      <c r="K75" s="14">
        <v>8.9587727980997789E-2</v>
      </c>
      <c r="L75" s="14">
        <v>5.9805506465013786E-2</v>
      </c>
      <c r="M75" s="14">
        <v>0.17279273180682311</v>
      </c>
      <c r="N75" s="14">
        <v>0.1904887764006386</v>
      </c>
      <c r="O75" s="14">
        <v>0.16735520704608831</v>
      </c>
      <c r="P75" s="14">
        <v>0.12982109503713779</v>
      </c>
      <c r="Q75" s="14">
        <v>0.14043156492564532</v>
      </c>
      <c r="R75" s="13">
        <f t="shared" si="14"/>
        <v>5.0852512357500013</v>
      </c>
      <c r="S75" s="13">
        <f t="shared" ref="S75:S97" si="18">S74+(S$98-S$58)/40</f>
        <v>16.534576000000005</v>
      </c>
      <c r="T75" s="13">
        <f t="shared" ref="T75:T97" si="19">T74+(T$98-T$58)/40</f>
        <v>22.694915524999981</v>
      </c>
      <c r="U75" s="13">
        <f t="shared" ref="U75:U97" si="20">U74+(U$98-U$58)/40</f>
        <v>24.902771325000025</v>
      </c>
      <c r="V75" s="13">
        <f t="shared" ref="V75:V97" si="21">V74+(V$98-V$58)/40</f>
        <v>26.952047574999991</v>
      </c>
      <c r="W75" s="13">
        <f t="shared" ref="W75:W97" si="22">W74+(W$98-W$58)/40</f>
        <v>27.320027675000016</v>
      </c>
      <c r="X75" s="13">
        <f t="shared" ref="X75:X97" si="23">X74+(X$98-X$58)/40</f>
        <v>22.209315949999997</v>
      </c>
      <c r="Y75" s="13">
        <f t="shared" ref="Y75:Y97" si="24">Y74+(Y$98-Y$58)/40</f>
        <v>5.7431556375000001</v>
      </c>
      <c r="AC75" s="30"/>
      <c r="AD75" s="31"/>
    </row>
    <row r="76" spans="1:30" x14ac:dyDescent="0.2">
      <c r="A76">
        <f t="shared" ref="A76:A139" si="25">A75 + 0.25</f>
        <v>1964.5</v>
      </c>
      <c r="B76" s="22">
        <f t="shared" si="15"/>
        <v>21.361860327871025</v>
      </c>
      <c r="C76" s="22">
        <f xml:space="preserve"> (1000000000/52)*G76/F76</f>
        <v>21.370224635794258</v>
      </c>
      <c r="D76" s="17">
        <v>21.361860327871025</v>
      </c>
      <c r="E76" s="17">
        <f xml:space="preserve"> C76 - I76 - 0.75</f>
        <v>21.439862435410443</v>
      </c>
      <c r="F76" s="23">
        <v>127430415.75</v>
      </c>
      <c r="G76" s="27">
        <v>141.60726372052804</v>
      </c>
      <c r="H76" s="11">
        <f t="shared" si="16"/>
        <v>-1.9055641929404028E-2</v>
      </c>
      <c r="I76" s="11">
        <f t="shared" si="17"/>
        <v>-0.81963779961618555</v>
      </c>
      <c r="J76" s="14">
        <v>5.0107395144343723E-2</v>
      </c>
      <c r="K76" s="14">
        <v>9.024603956173477E-2</v>
      </c>
      <c r="L76" s="14">
        <v>6.0207966626086545E-2</v>
      </c>
      <c r="M76" s="14">
        <v>0.17210362662158915</v>
      </c>
      <c r="N76" s="14">
        <v>0.18969006614300227</v>
      </c>
      <c r="O76" s="14">
        <v>0.1671487170738894</v>
      </c>
      <c r="P76" s="14">
        <v>0.12993649341283933</v>
      </c>
      <c r="Q76" s="14">
        <v>0.14055969541651481</v>
      </c>
      <c r="R76" s="13">
        <f t="shared" si="14"/>
        <v>5.0875601255000014</v>
      </c>
      <c r="S76" s="13">
        <f t="shared" si="18"/>
        <v>16.490366000000005</v>
      </c>
      <c r="T76" s="13">
        <f t="shared" si="19"/>
        <v>22.72565484999998</v>
      </c>
      <c r="U76" s="13">
        <f t="shared" si="20"/>
        <v>24.932237050000026</v>
      </c>
      <c r="V76" s="13">
        <f t="shared" si="21"/>
        <v>26.970473549999991</v>
      </c>
      <c r="W76" s="13">
        <f t="shared" si="22"/>
        <v>27.327115950000017</v>
      </c>
      <c r="X76" s="13">
        <f t="shared" si="23"/>
        <v>22.222960299999997</v>
      </c>
      <c r="Y76" s="13">
        <f t="shared" si="24"/>
        <v>5.7085061750000001</v>
      </c>
      <c r="AC76" s="30"/>
      <c r="AD76" s="31"/>
    </row>
    <row r="77" spans="1:30" x14ac:dyDescent="0.2">
      <c r="A77">
        <f t="shared" si="25"/>
        <v>1964.75</v>
      </c>
      <c r="B77" s="22">
        <f t="shared" si="15"/>
        <v>21.447052991938353</v>
      </c>
      <c r="C77" s="22">
        <f xml:space="preserve"> (1000000000/52)*G77/F77</f>
        <v>21.426638793835764</v>
      </c>
      <c r="D77" s="17">
        <v>21.447052991938353</v>
      </c>
      <c r="E77" s="17">
        <f xml:space="preserve"> C77 - I77 - 0.75</f>
        <v>21.514599763919147</v>
      </c>
      <c r="F77" s="23">
        <v>127979141</v>
      </c>
      <c r="G77" s="27">
        <v>142.5924670223236</v>
      </c>
      <c r="H77" s="11">
        <f t="shared" si="16"/>
        <v>-1.8323170467197079E-2</v>
      </c>
      <c r="I77" s="11">
        <f t="shared" si="17"/>
        <v>-0.83796097008338266</v>
      </c>
      <c r="J77" s="14">
        <v>5.0508801494569058E-2</v>
      </c>
      <c r="K77" s="14">
        <v>9.0853319723527504E-2</v>
      </c>
      <c r="L77" s="14">
        <v>6.051677734343764E-2</v>
      </c>
      <c r="M77" s="14">
        <v>0.17160527712035606</v>
      </c>
      <c r="N77" s="14">
        <v>0.18876212985533486</v>
      </c>
      <c r="O77" s="14">
        <v>0.1670238751899398</v>
      </c>
      <c r="P77" s="14">
        <v>0.13006714442253742</v>
      </c>
      <c r="Q77" s="14">
        <v>0.14066267485029763</v>
      </c>
      <c r="R77" s="13">
        <f t="shared" si="14"/>
        <v>5.0898690152500015</v>
      </c>
      <c r="S77" s="13">
        <f t="shared" si="18"/>
        <v>16.446156000000006</v>
      </c>
      <c r="T77" s="13">
        <f t="shared" si="19"/>
        <v>22.756394174999979</v>
      </c>
      <c r="U77" s="13">
        <f t="shared" si="20"/>
        <v>24.961702775000028</v>
      </c>
      <c r="V77" s="13">
        <f t="shared" si="21"/>
        <v>26.98889952499999</v>
      </c>
      <c r="W77" s="13">
        <f t="shared" si="22"/>
        <v>27.334204225000018</v>
      </c>
      <c r="X77" s="13">
        <f t="shared" si="23"/>
        <v>22.236604649999997</v>
      </c>
      <c r="Y77" s="13">
        <f t="shared" si="24"/>
        <v>5.6738567125000001</v>
      </c>
      <c r="AC77" s="30"/>
      <c r="AD77" s="31"/>
    </row>
    <row r="78" spans="1:30" x14ac:dyDescent="0.2">
      <c r="A78">
        <f t="shared" si="25"/>
        <v>1965</v>
      </c>
      <c r="B78" s="22">
        <f t="shared" si="15"/>
        <v>21.642751489281011</v>
      </c>
      <c r="C78" s="22">
        <f xml:space="preserve"> (1000000000/52)*G78/F78</f>
        <v>21.596877006660357</v>
      </c>
      <c r="D78" s="17">
        <v>21.642751489281011</v>
      </c>
      <c r="E78" s="17">
        <f xml:space="preserve"> C78 - I78 - 0.75</f>
        <v>21.703212028438603</v>
      </c>
      <c r="F78" s="23">
        <v>128512555.75</v>
      </c>
      <c r="G78" s="27">
        <v>144.32443273790525</v>
      </c>
      <c r="H78" s="11">
        <f t="shared" si="16"/>
        <v>-1.8374051694862868E-2</v>
      </c>
      <c r="I78" s="11">
        <f t="shared" si="17"/>
        <v>-0.8563350217782455</v>
      </c>
      <c r="J78" s="14">
        <v>5.09102078447944E-2</v>
      </c>
      <c r="K78" s="14">
        <v>9.1460599885320237E-2</v>
      </c>
      <c r="L78" s="14">
        <v>6.0825588060788735E-2</v>
      </c>
      <c r="M78" s="14">
        <v>0.17110692761912299</v>
      </c>
      <c r="N78" s="14">
        <v>0.18783419356766742</v>
      </c>
      <c r="O78" s="14">
        <v>0.16689903330599021</v>
      </c>
      <c r="P78" s="14">
        <v>0.13019779543223553</v>
      </c>
      <c r="Q78" s="14">
        <v>0.14076565428408044</v>
      </c>
      <c r="R78" s="13">
        <f t="shared" si="14"/>
        <v>5.0921779050000016</v>
      </c>
      <c r="S78" s="13">
        <f t="shared" si="18"/>
        <v>16.401946000000006</v>
      </c>
      <c r="T78" s="13">
        <f t="shared" si="19"/>
        <v>22.787133499999978</v>
      </c>
      <c r="U78" s="13">
        <f t="shared" si="20"/>
        <v>24.991168500000029</v>
      </c>
      <c r="V78" s="13">
        <f t="shared" si="21"/>
        <v>27.00732549999999</v>
      </c>
      <c r="W78" s="13">
        <f t="shared" si="22"/>
        <v>27.341292500000019</v>
      </c>
      <c r="X78" s="13">
        <f t="shared" si="23"/>
        <v>22.250248999999997</v>
      </c>
      <c r="Y78" s="13">
        <f t="shared" si="24"/>
        <v>5.6392072500000001</v>
      </c>
      <c r="AC78" s="30"/>
      <c r="AD78" s="31"/>
    </row>
    <row r="79" spans="1:30" x14ac:dyDescent="0.2">
      <c r="A79">
        <f t="shared" si="25"/>
        <v>1965.25</v>
      </c>
      <c r="B79" s="22">
        <f t="shared" si="15"/>
        <v>21.810813883025698</v>
      </c>
      <c r="C79" s="22">
        <f xml:space="preserve"> (1000000000/52)*G79/F79</f>
        <v>21.741666672633787</v>
      </c>
      <c r="D79" s="17">
        <v>21.810813883025698</v>
      </c>
      <c r="E79" s="17">
        <f xml:space="preserve"> C79 - I79 - 0.75</f>
        <v>21.866426627334562</v>
      </c>
      <c r="F79" s="23">
        <v>129031970.5</v>
      </c>
      <c r="G79" s="27">
        <v>145.87924482165403</v>
      </c>
      <c r="H79" s="11">
        <f t="shared" si="16"/>
        <v>-1.8424932922528673E-2</v>
      </c>
      <c r="I79" s="11">
        <f t="shared" si="17"/>
        <v>-0.87475995470077417</v>
      </c>
      <c r="J79" s="14">
        <v>5.1311614195019735E-2</v>
      </c>
      <c r="K79" s="14">
        <v>9.2067880047112971E-2</v>
      </c>
      <c r="L79" s="14">
        <v>6.1134398778139823E-2</v>
      </c>
      <c r="M79" s="14">
        <v>0.17060857811788993</v>
      </c>
      <c r="N79" s="14">
        <v>0.18690625727999999</v>
      </c>
      <c r="O79" s="14">
        <v>0.16677419142204064</v>
      </c>
      <c r="P79" s="14">
        <v>0.13032844644193364</v>
      </c>
      <c r="Q79" s="14">
        <v>0.14086863371786326</v>
      </c>
      <c r="R79" s="13">
        <f t="shared" si="14"/>
        <v>5.0944867947500017</v>
      </c>
      <c r="S79" s="13">
        <f t="shared" si="18"/>
        <v>16.357736000000006</v>
      </c>
      <c r="T79" s="13">
        <f t="shared" si="19"/>
        <v>22.817872824999977</v>
      </c>
      <c r="U79" s="13">
        <f t="shared" si="20"/>
        <v>25.02063422500003</v>
      </c>
      <c r="V79" s="13">
        <f t="shared" si="21"/>
        <v>27.025751474999989</v>
      </c>
      <c r="W79" s="13">
        <f t="shared" si="22"/>
        <v>27.34838077500002</v>
      </c>
      <c r="X79" s="13">
        <f t="shared" si="23"/>
        <v>22.263893349999996</v>
      </c>
      <c r="Y79" s="13">
        <f t="shared" si="24"/>
        <v>5.6045577875000001</v>
      </c>
      <c r="AC79" s="30"/>
      <c r="AD79" s="31"/>
    </row>
    <row r="80" spans="1:30" x14ac:dyDescent="0.2">
      <c r="A80">
        <f t="shared" si="25"/>
        <v>1965.5</v>
      </c>
      <c r="B80" s="22">
        <f t="shared" si="15"/>
        <v>21.764010319889326</v>
      </c>
      <c r="C80" s="22">
        <f xml:space="preserve"> (1000000000/52)*G80/F80</f>
        <v>21.68954409603548</v>
      </c>
      <c r="D80" s="17">
        <v>21.764010319889326</v>
      </c>
      <c r="E80" s="17">
        <f xml:space="preserve"> C80 - I80 - 0.75</f>
        <v>21.832779864886451</v>
      </c>
      <c r="F80" s="23">
        <v>129460385.25</v>
      </c>
      <c r="G80" s="27">
        <v>146.01271019762004</v>
      </c>
      <c r="H80" s="11">
        <f t="shared" si="16"/>
        <v>-1.8475814150196453E-2</v>
      </c>
      <c r="I80" s="11">
        <f t="shared" si="17"/>
        <v>-0.89323576885097067</v>
      </c>
      <c r="J80" s="14">
        <v>5.171302054524507E-2</v>
      </c>
      <c r="K80" s="14">
        <v>9.2675160208905691E-2</v>
      </c>
      <c r="L80" s="14">
        <v>6.1443209495490918E-2</v>
      </c>
      <c r="M80" s="14">
        <v>0.17011022861665684</v>
      </c>
      <c r="N80" s="14">
        <v>0.18597832099233258</v>
      </c>
      <c r="O80" s="14">
        <v>0.16664934953809105</v>
      </c>
      <c r="P80" s="14">
        <v>0.13045909745163173</v>
      </c>
      <c r="Q80" s="14">
        <v>0.14097161315164608</v>
      </c>
      <c r="R80" s="13">
        <f t="shared" si="14"/>
        <v>5.0967956845000018</v>
      </c>
      <c r="S80" s="13">
        <f t="shared" si="18"/>
        <v>16.313526000000007</v>
      </c>
      <c r="T80" s="13">
        <f t="shared" si="19"/>
        <v>22.848612149999976</v>
      </c>
      <c r="U80" s="13">
        <f t="shared" si="20"/>
        <v>25.050099950000032</v>
      </c>
      <c r="V80" s="13">
        <f t="shared" si="21"/>
        <v>27.044177449999989</v>
      </c>
      <c r="W80" s="13">
        <f t="shared" si="22"/>
        <v>27.355469050000021</v>
      </c>
      <c r="X80" s="13">
        <f t="shared" si="23"/>
        <v>22.277537699999996</v>
      </c>
      <c r="Y80" s="13">
        <f t="shared" si="24"/>
        <v>5.5699083250000001</v>
      </c>
      <c r="AC80" s="30"/>
      <c r="AD80" s="31"/>
    </row>
    <row r="81" spans="1:30" x14ac:dyDescent="0.2">
      <c r="A81">
        <f t="shared" si="25"/>
        <v>1965.75</v>
      </c>
      <c r="B81" s="22">
        <f t="shared" si="15"/>
        <v>21.944748068042909</v>
      </c>
      <c r="C81" s="22">
        <f xml:space="preserve"> (1000000000/52)*G81/F81</f>
        <v>21.866006265322568</v>
      </c>
      <c r="D81" s="17">
        <v>21.944748068042909</v>
      </c>
      <c r="E81" s="17">
        <f xml:space="preserve"> C81 - I81 - 0.75</f>
        <v>22.027569526168474</v>
      </c>
      <c r="F81" s="23">
        <v>129892800</v>
      </c>
      <c r="G81" s="27">
        <v>147.69231248825514</v>
      </c>
      <c r="H81" s="11">
        <f t="shared" si="16"/>
        <v>-1.8327491994934282E-2</v>
      </c>
      <c r="I81" s="11">
        <f t="shared" si="17"/>
        <v>-0.911563260845905</v>
      </c>
      <c r="J81" s="14">
        <v>5.2202574267866404E-2</v>
      </c>
      <c r="K81" s="14">
        <v>9.3179805109721084E-2</v>
      </c>
      <c r="L81" s="14">
        <v>6.1465846262782009E-2</v>
      </c>
      <c r="M81" s="14">
        <v>0.16992149655868383</v>
      </c>
      <c r="N81" s="14">
        <v>0.18496365734337383</v>
      </c>
      <c r="O81" s="14">
        <v>0.16659517567713478</v>
      </c>
      <c r="P81" s="14">
        <v>0.13062428699253559</v>
      </c>
      <c r="Q81" s="14">
        <v>0.14104715778790244</v>
      </c>
      <c r="R81" s="13">
        <f t="shared" si="14"/>
        <v>5.0991045742500019</v>
      </c>
      <c r="S81" s="13">
        <f t="shared" si="18"/>
        <v>16.269316000000007</v>
      </c>
      <c r="T81" s="13">
        <f t="shared" si="19"/>
        <v>22.879351474999975</v>
      </c>
      <c r="U81" s="13">
        <f t="shared" si="20"/>
        <v>25.079565675000033</v>
      </c>
      <c r="V81" s="13">
        <f t="shared" si="21"/>
        <v>27.062603424999988</v>
      </c>
      <c r="W81" s="13">
        <f t="shared" si="22"/>
        <v>27.362557325000022</v>
      </c>
      <c r="X81" s="13">
        <f t="shared" si="23"/>
        <v>22.291182049999996</v>
      </c>
      <c r="Y81" s="13">
        <f t="shared" si="24"/>
        <v>5.5352588625000001</v>
      </c>
      <c r="AC81" s="30"/>
      <c r="AD81" s="31"/>
    </row>
    <row r="82" spans="1:30" x14ac:dyDescent="0.2">
      <c r="A82">
        <f t="shared" si="25"/>
        <v>1966</v>
      </c>
      <c r="B82" s="22">
        <f t="shared" si="15"/>
        <v>22.170107597718584</v>
      </c>
      <c r="C82" s="22">
        <f xml:space="preserve"> (1000000000/52)*G82/F82</f>
        <v>22.081400022379476</v>
      </c>
      <c r="D82" s="17">
        <v>22.170107597718584</v>
      </c>
      <c r="E82" s="17">
        <f xml:space="preserve"> C82 - I82 - 0.75</f>
        <v>22.26133626437716</v>
      </c>
      <c r="F82" s="23">
        <v>130361152.25</v>
      </c>
      <c r="G82" s="27">
        <v>149.68495101094933</v>
      </c>
      <c r="H82" s="11">
        <f t="shared" si="16"/>
        <v>-1.8372981151780158E-2</v>
      </c>
      <c r="I82" s="11">
        <f t="shared" si="17"/>
        <v>-0.92993624199768521</v>
      </c>
      <c r="J82" s="14">
        <v>5.2692127990487739E-2</v>
      </c>
      <c r="K82" s="14">
        <v>9.3684450010536477E-2</v>
      </c>
      <c r="L82" s="14">
        <v>6.1488483030073093E-2</v>
      </c>
      <c r="M82" s="14">
        <v>0.16973276450071084</v>
      </c>
      <c r="N82" s="14">
        <v>0.18394899369441511</v>
      </c>
      <c r="O82" s="14">
        <v>0.16654100181617848</v>
      </c>
      <c r="P82" s="14">
        <v>0.13078947653343947</v>
      </c>
      <c r="Q82" s="14">
        <v>0.14112270242415881</v>
      </c>
      <c r="R82" s="13">
        <f t="shared" si="14"/>
        <v>5.101413464000002</v>
      </c>
      <c r="S82" s="13">
        <f t="shared" si="18"/>
        <v>16.225106000000007</v>
      </c>
      <c r="T82" s="13">
        <f t="shared" si="19"/>
        <v>22.910090799999974</v>
      </c>
      <c r="U82" s="13">
        <f t="shared" si="20"/>
        <v>25.109031400000035</v>
      </c>
      <c r="V82" s="13">
        <f t="shared" si="21"/>
        <v>27.081029399999988</v>
      </c>
      <c r="W82" s="13">
        <f t="shared" si="22"/>
        <v>27.369645600000023</v>
      </c>
      <c r="X82" s="13">
        <f t="shared" si="23"/>
        <v>22.304826399999996</v>
      </c>
      <c r="Y82" s="13">
        <f t="shared" si="24"/>
        <v>5.5006094000000001</v>
      </c>
      <c r="AC82" s="30"/>
      <c r="AD82" s="31"/>
    </row>
    <row r="83" spans="1:30" x14ac:dyDescent="0.2">
      <c r="A83">
        <f t="shared" si="25"/>
        <v>1966.25</v>
      </c>
      <c r="B83" s="22">
        <f t="shared" si="15"/>
        <v>22.270794669207518</v>
      </c>
      <c r="C83" s="22">
        <f xml:space="preserve"> (1000000000/52)*G83/F83</f>
        <v>22.168650393547853</v>
      </c>
      <c r="D83" s="17">
        <v>22.270794669207518</v>
      </c>
      <c r="E83" s="17">
        <f xml:space="preserve"> C83 - I83 - 0.75</f>
        <v>22.367005105854165</v>
      </c>
      <c r="F83" s="23">
        <v>130845504.5</v>
      </c>
      <c r="G83" s="27">
        <v>150.83474873105038</v>
      </c>
      <c r="H83" s="11">
        <f t="shared" si="16"/>
        <v>-1.8418470308627762E-2</v>
      </c>
      <c r="I83" s="11">
        <f t="shared" si="17"/>
        <v>-0.94835471230631296</v>
      </c>
      <c r="J83" s="14">
        <v>5.318168171310908E-2</v>
      </c>
      <c r="K83" s="14">
        <v>9.418909491135187E-2</v>
      </c>
      <c r="L83" s="14">
        <v>6.1511119797364178E-2</v>
      </c>
      <c r="M83" s="14">
        <v>0.16954403244273786</v>
      </c>
      <c r="N83" s="14">
        <v>0.18293433004545639</v>
      </c>
      <c r="O83" s="14">
        <v>0.16648682795522218</v>
      </c>
      <c r="P83" s="14">
        <v>0.13095466607434333</v>
      </c>
      <c r="Q83" s="14">
        <v>0.14119824706041517</v>
      </c>
      <c r="R83" s="13">
        <f t="shared" si="14"/>
        <v>5.103722353750002</v>
      </c>
      <c r="S83" s="13">
        <f t="shared" si="18"/>
        <v>16.180896000000008</v>
      </c>
      <c r="T83" s="13">
        <f t="shared" si="19"/>
        <v>22.940830124999973</v>
      </c>
      <c r="U83" s="13">
        <f t="shared" si="20"/>
        <v>25.138497125000036</v>
      </c>
      <c r="V83" s="13">
        <f t="shared" si="21"/>
        <v>27.099455374999987</v>
      </c>
      <c r="W83" s="13">
        <f t="shared" si="22"/>
        <v>27.376733875000024</v>
      </c>
      <c r="X83" s="13">
        <f t="shared" si="23"/>
        <v>22.318470749999996</v>
      </c>
      <c r="Y83" s="13">
        <f t="shared" si="24"/>
        <v>5.4659599375000001</v>
      </c>
      <c r="AC83" s="30"/>
      <c r="AD83" s="31"/>
    </row>
    <row r="84" spans="1:30" x14ac:dyDescent="0.2">
      <c r="A84">
        <f t="shared" si="25"/>
        <v>1966.5</v>
      </c>
      <c r="B84" s="22">
        <f t="shared" si="15"/>
        <v>22.301164871154977</v>
      </c>
      <c r="C84" s="22">
        <f xml:space="preserve"> (1000000000/52)*G84/F84</f>
        <v>22.210809422610115</v>
      </c>
      <c r="D84" s="17">
        <v>22.301164871154977</v>
      </c>
      <c r="E84" s="17">
        <f xml:space="preserve"> C84 - I84 - 0.75</f>
        <v>22.427628094381905</v>
      </c>
      <c r="F84" s="23">
        <v>131336856.75</v>
      </c>
      <c r="G84" s="27">
        <v>151.68909056282251</v>
      </c>
      <c r="H84" s="11">
        <f t="shared" si="16"/>
        <v>-1.8463959465475566E-2</v>
      </c>
      <c r="I84" s="11">
        <f t="shared" si="17"/>
        <v>-0.96681867177178848</v>
      </c>
      <c r="J84" s="14">
        <v>5.3671235435730415E-2</v>
      </c>
      <c r="K84" s="14">
        <v>9.4693739812167263E-2</v>
      </c>
      <c r="L84" s="14">
        <v>6.1533756564655269E-2</v>
      </c>
      <c r="M84" s="14">
        <v>0.16935530038476487</v>
      </c>
      <c r="N84" s="14">
        <v>0.18191966639649765</v>
      </c>
      <c r="O84" s="14">
        <v>0.16643265409426589</v>
      </c>
      <c r="P84" s="14">
        <v>0.13111985561524719</v>
      </c>
      <c r="Q84" s="14">
        <v>0.14127379169667151</v>
      </c>
      <c r="R84" s="13">
        <f>R83+(R$98-R$58)/40</f>
        <v>5.1060312435000021</v>
      </c>
      <c r="S84" s="13">
        <f t="shared" si="18"/>
        <v>16.136686000000008</v>
      </c>
      <c r="T84" s="13">
        <f t="shared" si="19"/>
        <v>22.971569449999972</v>
      </c>
      <c r="U84" s="13">
        <f t="shared" si="20"/>
        <v>25.167962850000038</v>
      </c>
      <c r="V84" s="13">
        <f t="shared" si="21"/>
        <v>27.117881349999987</v>
      </c>
      <c r="W84" s="13">
        <f t="shared" si="22"/>
        <v>27.383822150000025</v>
      </c>
      <c r="X84" s="13">
        <f t="shared" si="23"/>
        <v>22.332115099999996</v>
      </c>
      <c r="Y84" s="13">
        <f t="shared" si="24"/>
        <v>5.4313104750000001</v>
      </c>
      <c r="AC84" s="30"/>
      <c r="AD84" s="31"/>
    </row>
    <row r="85" spans="1:30" x14ac:dyDescent="0.2">
      <c r="A85">
        <f t="shared" si="25"/>
        <v>1966.75</v>
      </c>
      <c r="B85" s="22">
        <f t="shared" si="15"/>
        <v>22.270979550753594</v>
      </c>
      <c r="C85" s="22">
        <f xml:space="preserve"> (1000000000/52)*G85/F85</f>
        <v>22.188709320806748</v>
      </c>
      <c r="D85" s="17">
        <v>22.270979550753594</v>
      </c>
      <c r="E85" s="17">
        <f xml:space="preserve"> C85 - I85 - 0.75</f>
        <v>22.409277071674939</v>
      </c>
      <c r="F85" s="23">
        <v>131846209</v>
      </c>
      <c r="G85" s="27">
        <v>152.12585474066938</v>
      </c>
      <c r="H85" s="11">
        <f t="shared" si="16"/>
        <v>-3.7490790964041947E-3</v>
      </c>
      <c r="I85" s="11">
        <f t="shared" si="17"/>
        <v>-0.97056775086819269</v>
      </c>
      <c r="J85" s="14">
        <v>5.3447504333678522E-2</v>
      </c>
      <c r="K85" s="14">
        <v>9.501675103862009E-2</v>
      </c>
      <c r="L85" s="14">
        <v>6.2353870057412344E-2</v>
      </c>
      <c r="M85" s="14">
        <v>0.16946653491444358</v>
      </c>
      <c r="N85" s="14">
        <v>0.18076609612578423</v>
      </c>
      <c r="O85" s="14">
        <v>0.16638461183963285</v>
      </c>
      <c r="P85" s="14">
        <v>0.13125092457389245</v>
      </c>
      <c r="Q85" s="14">
        <v>0.14131370711653601</v>
      </c>
      <c r="R85" s="13">
        <f t="shared" si="14"/>
        <v>5.1083401332500022</v>
      </c>
      <c r="S85" s="13">
        <f t="shared" si="18"/>
        <v>16.092476000000008</v>
      </c>
      <c r="T85" s="13">
        <f t="shared" si="19"/>
        <v>23.002308774999971</v>
      </c>
      <c r="U85" s="13">
        <f t="shared" si="20"/>
        <v>25.197428575000039</v>
      </c>
      <c r="V85" s="13">
        <f t="shared" si="21"/>
        <v>27.136307324999986</v>
      </c>
      <c r="W85" s="13">
        <f t="shared" si="22"/>
        <v>27.390910425000026</v>
      </c>
      <c r="X85" s="13">
        <f t="shared" si="23"/>
        <v>22.345759449999996</v>
      </c>
      <c r="Y85" s="13">
        <f t="shared" si="24"/>
        <v>5.3966610125000001</v>
      </c>
      <c r="AC85" s="30"/>
      <c r="AD85" s="31"/>
    </row>
    <row r="86" spans="1:30" x14ac:dyDescent="0.2">
      <c r="A86">
        <f t="shared" si="25"/>
        <v>1967</v>
      </c>
      <c r="B86" s="22">
        <f t="shared" si="15"/>
        <v>22.262227841941034</v>
      </c>
      <c r="C86" s="22">
        <f xml:space="preserve"> (1000000000/52)*G86/F86</f>
        <v>22.194325150612812</v>
      </c>
      <c r="D86" s="17">
        <v>22.262227841941034</v>
      </c>
      <c r="E86" s="17">
        <f xml:space="preserve"> C86 - I86 - 0.75</f>
        <v>22.418649481023706</v>
      </c>
      <c r="F86" s="23">
        <v>132318889.5</v>
      </c>
      <c r="G86" s="27">
        <v>152.70987977081239</v>
      </c>
      <c r="H86" s="11">
        <f t="shared" si="16"/>
        <v>-3.7565795427010069E-3</v>
      </c>
      <c r="I86" s="11">
        <f t="shared" si="17"/>
        <v>-0.97432433041089372</v>
      </c>
      <c r="J86" s="14">
        <v>5.3223773231626623E-2</v>
      </c>
      <c r="K86" s="14">
        <v>9.5339762265072903E-2</v>
      </c>
      <c r="L86" s="14">
        <v>6.3173983550169413E-2</v>
      </c>
      <c r="M86" s="14">
        <v>0.16957776944412228</v>
      </c>
      <c r="N86" s="14">
        <v>0.17961252585507081</v>
      </c>
      <c r="O86" s="14">
        <v>0.16633656958499982</v>
      </c>
      <c r="P86" s="14">
        <v>0.13138199353253771</v>
      </c>
      <c r="Q86" s="14">
        <v>0.14135362253640049</v>
      </c>
      <c r="R86" s="13">
        <f t="shared" si="14"/>
        <v>5.1106490230000023</v>
      </c>
      <c r="S86" s="13">
        <f t="shared" si="18"/>
        <v>16.048266000000009</v>
      </c>
      <c r="T86" s="13">
        <f t="shared" si="19"/>
        <v>23.03304809999997</v>
      </c>
      <c r="U86" s="13">
        <f t="shared" si="20"/>
        <v>25.226894300000041</v>
      </c>
      <c r="V86" s="13">
        <f t="shared" si="21"/>
        <v>27.154733299999986</v>
      </c>
      <c r="W86" s="13">
        <f t="shared" si="22"/>
        <v>27.397998700000027</v>
      </c>
      <c r="X86" s="13">
        <f t="shared" si="23"/>
        <v>22.359403799999995</v>
      </c>
      <c r="Y86" s="13">
        <f t="shared" si="24"/>
        <v>5.3620115500000001</v>
      </c>
      <c r="AC86" s="30"/>
      <c r="AD86" s="31"/>
    </row>
    <row r="87" spans="1:30" x14ac:dyDescent="0.2">
      <c r="A87">
        <f t="shared" si="25"/>
        <v>1967.25</v>
      </c>
      <c r="B87" s="22">
        <f t="shared" si="15"/>
        <v>22.052019427279326</v>
      </c>
      <c r="C87" s="22">
        <f xml:space="preserve"> (1000000000/52)*G87/F87</f>
        <v>21.987041031447365</v>
      </c>
      <c r="D87" s="17">
        <v>22.052019427279326</v>
      </c>
      <c r="E87" s="17">
        <f xml:space="preserve"> C87 - I87 - 0.75</f>
        <v>22.215129441847253</v>
      </c>
      <c r="F87" s="23">
        <v>132847570</v>
      </c>
      <c r="G87" s="27">
        <v>151.88809857093995</v>
      </c>
      <c r="H87" s="11">
        <f t="shared" si="16"/>
        <v>-3.7640799889959004E-3</v>
      </c>
      <c r="I87" s="11">
        <f t="shared" si="17"/>
        <v>-0.97808841039988959</v>
      </c>
      <c r="J87" s="14">
        <v>5.300004212957473E-2</v>
      </c>
      <c r="K87" s="14">
        <v>9.5662773491525729E-2</v>
      </c>
      <c r="L87" s="14">
        <v>6.3994097042926495E-2</v>
      </c>
      <c r="M87" s="14">
        <v>0.16968900397380099</v>
      </c>
      <c r="N87" s="14">
        <v>0.17845895558435737</v>
      </c>
      <c r="O87" s="14">
        <v>0.16628852733036681</v>
      </c>
      <c r="P87" s="14">
        <v>0.131513062491183</v>
      </c>
      <c r="Q87" s="14">
        <v>0.141393537956265</v>
      </c>
      <c r="R87" s="13">
        <f t="shared" si="14"/>
        <v>5.1129579127500024</v>
      </c>
      <c r="S87" s="13">
        <f t="shared" si="18"/>
        <v>16.004056000000009</v>
      </c>
      <c r="T87" s="13">
        <f t="shared" si="19"/>
        <v>23.063787424999969</v>
      </c>
      <c r="U87" s="13">
        <f t="shared" si="20"/>
        <v>25.256360025000042</v>
      </c>
      <c r="V87" s="13">
        <f t="shared" si="21"/>
        <v>27.173159274999986</v>
      </c>
      <c r="W87" s="13">
        <f t="shared" si="22"/>
        <v>27.405086975000028</v>
      </c>
      <c r="X87" s="13">
        <f t="shared" si="23"/>
        <v>22.373048149999995</v>
      </c>
      <c r="Y87" s="13">
        <f t="shared" si="24"/>
        <v>5.3273620875000001</v>
      </c>
      <c r="AC87" s="30"/>
      <c r="AD87" s="31"/>
    </row>
    <row r="88" spans="1:30" x14ac:dyDescent="0.2">
      <c r="A88">
        <f t="shared" si="25"/>
        <v>1967.5</v>
      </c>
      <c r="B88" s="22">
        <f t="shared" si="15"/>
        <v>22.098441214320733</v>
      </c>
      <c r="C88" s="22">
        <f xml:space="preserve"> (1000000000/52)*G88/F88</f>
        <v>22.008837324289441</v>
      </c>
      <c r="D88" s="17">
        <v>22.098441214320733</v>
      </c>
      <c r="E88" s="17">
        <f xml:space="preserve"> C88 - I88 - 0.75</f>
        <v>22.240697315124624</v>
      </c>
      <c r="F88" s="23">
        <v>133532250.5</v>
      </c>
      <c r="G88" s="27">
        <v>152.82225809763989</v>
      </c>
      <c r="H88" s="11">
        <f t="shared" si="16"/>
        <v>-3.7715804352937876E-3</v>
      </c>
      <c r="I88" s="11">
        <f t="shared" si="17"/>
        <v>-0.98185999083518338</v>
      </c>
      <c r="J88" s="14">
        <v>5.2776311027522838E-2</v>
      </c>
      <c r="K88" s="14">
        <v>9.5985784717978556E-2</v>
      </c>
      <c r="L88" s="14">
        <v>6.4814210535683564E-2</v>
      </c>
      <c r="M88" s="14">
        <v>0.16980023850347967</v>
      </c>
      <c r="N88" s="14">
        <v>0.17730538531364395</v>
      </c>
      <c r="O88" s="14">
        <v>0.16624048507573377</v>
      </c>
      <c r="P88" s="14">
        <v>0.13164413144982826</v>
      </c>
      <c r="Q88" s="14">
        <v>0.1414334533761295</v>
      </c>
      <c r="R88" s="13">
        <f t="shared" si="14"/>
        <v>5.1152668025000025</v>
      </c>
      <c r="S88" s="13">
        <f t="shared" si="18"/>
        <v>15.95984600000001</v>
      </c>
      <c r="T88" s="13">
        <f t="shared" si="19"/>
        <v>23.094526749999968</v>
      </c>
      <c r="U88" s="13">
        <f t="shared" si="20"/>
        <v>25.285825750000043</v>
      </c>
      <c r="V88" s="13">
        <f t="shared" si="21"/>
        <v>27.191585249999985</v>
      </c>
      <c r="W88" s="13">
        <f t="shared" si="22"/>
        <v>27.412175250000029</v>
      </c>
      <c r="X88" s="13">
        <f t="shared" si="23"/>
        <v>22.386692499999995</v>
      </c>
      <c r="Y88" s="13">
        <f t="shared" si="24"/>
        <v>5.2927126250000001</v>
      </c>
      <c r="AC88" s="30"/>
      <c r="AD88" s="31"/>
    </row>
    <row r="89" spans="1:30" x14ac:dyDescent="0.2">
      <c r="A89">
        <f t="shared" si="25"/>
        <v>1967.75</v>
      </c>
      <c r="B89" s="22">
        <f t="shared" si="15"/>
        <v>22.120591801666645</v>
      </c>
      <c r="C89" s="22">
        <f xml:space="preserve"> (1000000000/52)*G89/F89</f>
        <v>22.014096896293871</v>
      </c>
      <c r="D89" s="17">
        <v>22.120591801666645</v>
      </c>
      <c r="E89" s="17">
        <f xml:space="preserve"> C89 - I89 - 0.75</f>
        <v>22.252648696660987</v>
      </c>
      <c r="F89" s="23">
        <v>134168931</v>
      </c>
      <c r="G89" s="27">
        <v>153.58760807032064</v>
      </c>
      <c r="H89" s="11">
        <f t="shared" si="16"/>
        <v>-6.6918095319335779E-3</v>
      </c>
      <c r="I89" s="11">
        <f t="shared" si="17"/>
        <v>-0.98855180036711698</v>
      </c>
      <c r="J89" s="14">
        <v>5.2852896139924166E-2</v>
      </c>
      <c r="K89" s="14">
        <v>9.6242166150450351E-2</v>
      </c>
      <c r="L89" s="14">
        <v>6.5083905015789256E-2</v>
      </c>
      <c r="M89" s="14">
        <v>0.17057412341089329</v>
      </c>
      <c r="N89" s="14">
        <v>0.17600054225931</v>
      </c>
      <c r="O89" s="14">
        <v>0.16613157947568086</v>
      </c>
      <c r="P89" s="14">
        <v>0.13172008106726568</v>
      </c>
      <c r="Q89" s="14">
        <v>0.14139470648068653</v>
      </c>
      <c r="R89" s="13">
        <f t="shared" si="14"/>
        <v>5.1175756922500026</v>
      </c>
      <c r="S89" s="13">
        <f t="shared" si="18"/>
        <v>15.91563600000001</v>
      </c>
      <c r="T89" s="13">
        <f t="shared" si="19"/>
        <v>23.125266074999967</v>
      </c>
      <c r="U89" s="13">
        <f t="shared" si="20"/>
        <v>25.315291475000045</v>
      </c>
      <c r="V89" s="13">
        <f t="shared" si="21"/>
        <v>27.210011224999985</v>
      </c>
      <c r="W89" s="13">
        <f t="shared" si="22"/>
        <v>27.41926352500003</v>
      </c>
      <c r="X89" s="13">
        <f t="shared" si="23"/>
        <v>22.400336849999995</v>
      </c>
      <c r="Y89" s="13">
        <f t="shared" si="24"/>
        <v>5.2580631625000001</v>
      </c>
      <c r="AC89" s="30"/>
      <c r="AD89" s="31"/>
    </row>
    <row r="90" spans="1:30" x14ac:dyDescent="0.2">
      <c r="A90">
        <f t="shared" si="25"/>
        <v>1968</v>
      </c>
      <c r="B90" s="22">
        <f t="shared" si="15"/>
        <v>22.076737947167018</v>
      </c>
      <c r="C90" s="22">
        <f xml:space="preserve"> (1000000000/52)*G90/F90</f>
        <v>21.970655358584366</v>
      </c>
      <c r="D90" s="17">
        <v>22.076737947167018</v>
      </c>
      <c r="E90" s="17">
        <f xml:space="preserve"> C90 - I90 - 0.75</f>
        <v>22.215901469089907</v>
      </c>
      <c r="F90" s="23">
        <v>134698345.25</v>
      </c>
      <c r="G90" s="27">
        <v>153.88936788468669</v>
      </c>
      <c r="H90" s="11">
        <f t="shared" si="16"/>
        <v>-6.69431013842275E-3</v>
      </c>
      <c r="I90" s="11">
        <f t="shared" si="17"/>
        <v>-0.99524611050553968</v>
      </c>
      <c r="J90" s="14">
        <v>5.2929481252325494E-2</v>
      </c>
      <c r="K90" s="14">
        <v>9.6498547582922145E-2</v>
      </c>
      <c r="L90" s="14">
        <v>6.5353599495894962E-2</v>
      </c>
      <c r="M90" s="14">
        <v>0.1713480083183069</v>
      </c>
      <c r="N90" s="14">
        <v>0.17469569920497602</v>
      </c>
      <c r="O90" s="14">
        <v>0.16602267387562791</v>
      </c>
      <c r="P90" s="14">
        <v>0.13179603068470308</v>
      </c>
      <c r="Q90" s="14">
        <v>0.14135595958524355</v>
      </c>
      <c r="R90" s="13">
        <f t="shared" si="14"/>
        <v>5.1198845820000027</v>
      </c>
      <c r="S90" s="13">
        <f t="shared" si="18"/>
        <v>15.87142600000001</v>
      </c>
      <c r="T90" s="13">
        <f t="shared" si="19"/>
        <v>23.156005399999966</v>
      </c>
      <c r="U90" s="13">
        <f t="shared" si="20"/>
        <v>25.344757200000046</v>
      </c>
      <c r="V90" s="13">
        <f t="shared" si="21"/>
        <v>27.228437199999984</v>
      </c>
      <c r="W90" s="13">
        <f t="shared" si="22"/>
        <v>27.426351800000031</v>
      </c>
      <c r="X90" s="13">
        <f t="shared" si="23"/>
        <v>22.413981199999995</v>
      </c>
      <c r="Y90" s="13">
        <f t="shared" si="24"/>
        <v>5.2234137</v>
      </c>
      <c r="AC90" s="30"/>
      <c r="AD90" s="31"/>
    </row>
    <row r="91" spans="1:30" x14ac:dyDescent="0.2">
      <c r="A91">
        <f t="shared" si="25"/>
        <v>1968.25</v>
      </c>
      <c r="B91" s="22">
        <f t="shared" si="15"/>
        <v>22.170960078204068</v>
      </c>
      <c r="C91" s="22">
        <f xml:space="preserve"> (1000000000/52)*G91/F91</f>
        <v>22.076921611086444</v>
      </c>
      <c r="D91" s="17">
        <v>22.170960078204068</v>
      </c>
      <c r="E91" s="17">
        <f xml:space="preserve"> C91 - I91 - 0.75</f>
        <v>22.328864532336894</v>
      </c>
      <c r="F91" s="23">
        <v>135162759.5</v>
      </c>
      <c r="G91" s="27">
        <v>155.16683760342073</v>
      </c>
      <c r="H91" s="11">
        <f t="shared" si="16"/>
        <v>-6.6968107449094736E-3</v>
      </c>
      <c r="I91" s="11">
        <f t="shared" si="17"/>
        <v>-1.0019429212504491</v>
      </c>
      <c r="J91" s="14">
        <v>5.3006066364726823E-2</v>
      </c>
      <c r="K91" s="14">
        <v>9.675492901539394E-2</v>
      </c>
      <c r="L91" s="14">
        <v>6.5623293976000668E-2</v>
      </c>
      <c r="M91" s="14">
        <v>0.17212189322572052</v>
      </c>
      <c r="N91" s="14">
        <v>0.17339085615064204</v>
      </c>
      <c r="O91" s="14">
        <v>0.16591376827557497</v>
      </c>
      <c r="P91" s="14">
        <v>0.13187198030214051</v>
      </c>
      <c r="Q91" s="14">
        <v>0.14131721268980058</v>
      </c>
      <c r="R91" s="13">
        <f t="shared" si="14"/>
        <v>5.1221934717500028</v>
      </c>
      <c r="S91" s="13">
        <f t="shared" si="18"/>
        <v>15.827216000000011</v>
      </c>
      <c r="T91" s="13">
        <f t="shared" si="19"/>
        <v>23.186744724999965</v>
      </c>
      <c r="U91" s="13">
        <f t="shared" si="20"/>
        <v>25.374222925000048</v>
      </c>
      <c r="V91" s="13">
        <f t="shared" si="21"/>
        <v>27.246863174999984</v>
      </c>
      <c r="W91" s="13">
        <f t="shared" si="22"/>
        <v>27.433440075000032</v>
      </c>
      <c r="X91" s="13">
        <f t="shared" si="23"/>
        <v>22.427625549999995</v>
      </c>
      <c r="Y91" s="13">
        <f t="shared" si="24"/>
        <v>5.1887642375</v>
      </c>
      <c r="AC91" s="30"/>
      <c r="AD91" s="31"/>
    </row>
    <row r="92" spans="1:30" x14ac:dyDescent="0.2">
      <c r="A92">
        <f t="shared" si="25"/>
        <v>1968.5</v>
      </c>
      <c r="B92" s="22">
        <f t="shared" si="15"/>
        <v>22.233660965979638</v>
      </c>
      <c r="C92" s="22">
        <f xml:space="preserve"> (1000000000/52)*G92/F92</f>
        <v>22.132354183294328</v>
      </c>
      <c r="D92" s="17">
        <v>22.233660965979638</v>
      </c>
      <c r="E92" s="17">
        <f xml:space="preserve"> C92 - I92 - 0.75</f>
        <v>22.390996415896172</v>
      </c>
      <c r="F92" s="23">
        <v>135720173.75</v>
      </c>
      <c r="G92" s="27">
        <v>156.19796167316878</v>
      </c>
      <c r="H92" s="11">
        <f t="shared" si="16"/>
        <v>-6.69931135139544E-3</v>
      </c>
      <c r="I92" s="11">
        <f t="shared" si="17"/>
        <v>-1.0086422326018445</v>
      </c>
      <c r="J92" s="14">
        <v>5.3082651477128158E-2</v>
      </c>
      <c r="K92" s="14">
        <v>9.7011310447865734E-2</v>
      </c>
      <c r="L92" s="14">
        <v>6.5892988456106361E-2</v>
      </c>
      <c r="M92" s="14">
        <v>0.17289577813313414</v>
      </c>
      <c r="N92" s="14">
        <v>0.17208601309630808</v>
      </c>
      <c r="O92" s="14">
        <v>0.16580486267552205</v>
      </c>
      <c r="P92" s="14">
        <v>0.13194792991957793</v>
      </c>
      <c r="Q92" s="14">
        <v>0.14127846579435763</v>
      </c>
      <c r="R92" s="13">
        <f t="shared" si="14"/>
        <v>5.1245023615000029</v>
      </c>
      <c r="S92" s="13">
        <f t="shared" si="18"/>
        <v>15.783006000000011</v>
      </c>
      <c r="T92" s="13">
        <f t="shared" si="19"/>
        <v>23.217484049999964</v>
      </c>
      <c r="U92" s="13">
        <f t="shared" si="20"/>
        <v>25.403688650000049</v>
      </c>
      <c r="V92" s="13">
        <f t="shared" si="21"/>
        <v>27.265289149999983</v>
      </c>
      <c r="W92" s="13">
        <f t="shared" si="22"/>
        <v>27.440528350000033</v>
      </c>
      <c r="X92" s="13">
        <f t="shared" si="23"/>
        <v>22.441269899999995</v>
      </c>
      <c r="Y92" s="13">
        <f t="shared" si="24"/>
        <v>5.154114775</v>
      </c>
      <c r="AC92" s="30"/>
      <c r="AD92" s="31"/>
    </row>
    <row r="93" spans="1:30" x14ac:dyDescent="0.2">
      <c r="A93">
        <f t="shared" si="25"/>
        <v>1968.75</v>
      </c>
      <c r="B93" s="22">
        <f t="shared" si="15"/>
        <v>22.237422877815241</v>
      </c>
      <c r="C93" s="22">
        <f xml:space="preserve"> (1000000000/52)*G93/F93</f>
        <v>22.113455757877325</v>
      </c>
      <c r="D93" s="17">
        <v>22.237422877815241</v>
      </c>
      <c r="E93" s="17">
        <f xml:space="preserve"> C93 - I93 - 0.75</f>
        <v>22.38125254334539</v>
      </c>
      <c r="F93" s="23">
        <v>136369588</v>
      </c>
      <c r="G93" s="27">
        <v>156.81134824981385</v>
      </c>
      <c r="H93" s="11">
        <f t="shared" si="16"/>
        <v>-9.1545528662196375E-3</v>
      </c>
      <c r="I93" s="11">
        <f t="shared" si="17"/>
        <v>-1.0177967854680641</v>
      </c>
      <c r="J93" s="14">
        <v>5.3170515339246618E-2</v>
      </c>
      <c r="K93" s="14">
        <v>9.7427496677921194E-2</v>
      </c>
      <c r="L93" s="14">
        <v>6.638547200801187E-2</v>
      </c>
      <c r="M93" s="14">
        <v>0.17344105863026632</v>
      </c>
      <c r="N93" s="14">
        <v>0.17074803425810553</v>
      </c>
      <c r="O93" s="14">
        <v>0.16563545438905319</v>
      </c>
      <c r="P93" s="14">
        <v>0.13193940679739527</v>
      </c>
      <c r="Q93" s="14">
        <v>0.14125256190000002</v>
      </c>
      <c r="R93" s="13">
        <f t="shared" si="14"/>
        <v>5.126811251250003</v>
      </c>
      <c r="S93" s="13">
        <f t="shared" si="18"/>
        <v>15.738796000000011</v>
      </c>
      <c r="T93" s="13">
        <f t="shared" si="19"/>
        <v>23.248223374999963</v>
      </c>
      <c r="U93" s="13">
        <f t="shared" si="20"/>
        <v>25.433154375000051</v>
      </c>
      <c r="V93" s="13">
        <f t="shared" si="21"/>
        <v>27.283715124999983</v>
      </c>
      <c r="W93" s="13">
        <f t="shared" si="22"/>
        <v>27.447616625000034</v>
      </c>
      <c r="X93" s="13">
        <f t="shared" si="23"/>
        <v>22.454914249999995</v>
      </c>
      <c r="Y93" s="13">
        <f t="shared" si="24"/>
        <v>5.1194653125</v>
      </c>
      <c r="AC93" s="30"/>
      <c r="AD93" s="31"/>
    </row>
    <row r="94" spans="1:30" x14ac:dyDescent="0.2">
      <c r="A94">
        <f t="shared" si="25"/>
        <v>1969</v>
      </c>
      <c r="B94" s="22">
        <f t="shared" si="15"/>
        <v>22.428122925593652</v>
      </c>
      <c r="C94" s="22">
        <f xml:space="preserve"> (1000000000/52)*G94/F94</f>
        <v>22.293386506461555</v>
      </c>
      <c r="D94" s="17">
        <v>22.428122925593652</v>
      </c>
      <c r="E94" s="17">
        <f xml:space="preserve"> C94 - I94 - 0.75</f>
        <v>22.570349908937551</v>
      </c>
      <c r="F94" s="23">
        <v>136955508.75</v>
      </c>
      <c r="G94" s="27">
        <v>158.76650871914703</v>
      </c>
      <c r="H94" s="11">
        <f t="shared" si="16"/>
        <v>-9.1666170079326512E-3</v>
      </c>
      <c r="I94" s="11">
        <f t="shared" si="17"/>
        <v>-1.0269634024759968</v>
      </c>
      <c r="J94" s="14">
        <v>5.3258379201365079E-2</v>
      </c>
      <c r="K94" s="14">
        <v>9.7843682907976667E-2</v>
      </c>
      <c r="L94" s="14">
        <v>6.6877955559917379E-2</v>
      </c>
      <c r="M94" s="14">
        <v>0.17398633912739853</v>
      </c>
      <c r="N94" s="14">
        <v>0.16941005541990301</v>
      </c>
      <c r="O94" s="14">
        <v>0.16546604610258436</v>
      </c>
      <c r="P94" s="14">
        <v>0.13193088367521261</v>
      </c>
      <c r="Q94" s="14">
        <v>0.14122665800564244</v>
      </c>
      <c r="R94" s="13">
        <f t="shared" si="14"/>
        <v>5.1291201410000031</v>
      </c>
      <c r="S94" s="13">
        <f t="shared" si="18"/>
        <v>15.694586000000012</v>
      </c>
      <c r="T94" s="13">
        <f t="shared" si="19"/>
        <v>23.278962699999962</v>
      </c>
      <c r="U94" s="13">
        <f t="shared" si="20"/>
        <v>25.462620100000052</v>
      </c>
      <c r="V94" s="13">
        <f t="shared" si="21"/>
        <v>27.302141099999982</v>
      </c>
      <c r="W94" s="13">
        <f t="shared" si="22"/>
        <v>27.454704900000035</v>
      </c>
      <c r="X94" s="13">
        <f t="shared" si="23"/>
        <v>22.468558599999994</v>
      </c>
      <c r="Y94" s="13">
        <f t="shared" si="24"/>
        <v>5.08481585</v>
      </c>
      <c r="AC94" s="30"/>
      <c r="AD94" s="31"/>
    </row>
    <row r="95" spans="1:30" x14ac:dyDescent="0.2">
      <c r="A95">
        <f t="shared" si="25"/>
        <v>1969.25</v>
      </c>
      <c r="B95" s="22">
        <f t="shared" si="15"/>
        <v>22.408897386029103</v>
      </c>
      <c r="C95" s="22">
        <f xml:space="preserve"> (1000000000/52)*G95/F95</f>
        <v>22.270260003885912</v>
      </c>
      <c r="D95" s="17">
        <v>22.408897386029103</v>
      </c>
      <c r="E95" s="17">
        <f xml:space="preserve"> C95 - I95 - 0.75</f>
        <v>22.556402087511557</v>
      </c>
      <c r="F95" s="23">
        <v>137489429.5</v>
      </c>
      <c r="G95" s="27">
        <v>159.22011782304895</v>
      </c>
      <c r="H95" s="11">
        <f t="shared" si="16"/>
        <v>-9.1786811496490962E-3</v>
      </c>
      <c r="I95" s="11">
        <f t="shared" si="17"/>
        <v>-1.0361420836256459</v>
      </c>
      <c r="J95" s="14">
        <v>5.3346243063483539E-2</v>
      </c>
      <c r="K95" s="14">
        <v>9.8259869138032141E-2</v>
      </c>
      <c r="L95" s="14">
        <v>6.7370439111822888E-2</v>
      </c>
      <c r="M95" s="14">
        <v>0.1745316196245307</v>
      </c>
      <c r="N95" s="14">
        <v>0.16807207658170048</v>
      </c>
      <c r="O95" s="14">
        <v>0.16529663781611553</v>
      </c>
      <c r="P95" s="14">
        <v>0.13192236055302994</v>
      </c>
      <c r="Q95" s="14">
        <v>0.14120075411128483</v>
      </c>
      <c r="R95" s="13">
        <f t="shared" si="14"/>
        <v>5.1314290307500032</v>
      </c>
      <c r="S95" s="13">
        <f t="shared" si="18"/>
        <v>15.650376000000012</v>
      </c>
      <c r="T95" s="13">
        <f t="shared" si="19"/>
        <v>23.309702024999961</v>
      </c>
      <c r="U95" s="13">
        <f t="shared" si="20"/>
        <v>25.492085825000053</v>
      </c>
      <c r="V95" s="13">
        <f t="shared" si="21"/>
        <v>27.320567074999982</v>
      </c>
      <c r="W95" s="13">
        <f t="shared" si="22"/>
        <v>27.461793175000036</v>
      </c>
      <c r="X95" s="13">
        <f t="shared" si="23"/>
        <v>22.482202949999994</v>
      </c>
      <c r="Y95" s="13">
        <f t="shared" si="24"/>
        <v>5.0501663875</v>
      </c>
      <c r="AC95" s="30"/>
      <c r="AD95" s="31"/>
    </row>
    <row r="96" spans="1:30" x14ac:dyDescent="0.2">
      <c r="A96">
        <f t="shared" si="25"/>
        <v>1969.5</v>
      </c>
      <c r="B96" s="22">
        <f t="shared" si="15"/>
        <v>22.401879593355059</v>
      </c>
      <c r="C96" s="22">
        <f xml:space="preserve"> (1000000000/52)*G96/F96</f>
        <v>22.260913638934902</v>
      </c>
      <c r="D96" s="17">
        <v>22.401879593355059</v>
      </c>
      <c r="E96" s="17">
        <f xml:space="preserve"> C96 - I96 - 0.75</f>
        <v>22.556246467851913</v>
      </c>
      <c r="F96" s="23">
        <v>138054350.25</v>
      </c>
      <c r="G96" s="27">
        <v>159.80723035651508</v>
      </c>
      <c r="H96" s="11">
        <f t="shared" si="16"/>
        <v>-9.1907452913659992E-3</v>
      </c>
      <c r="I96" s="11">
        <f t="shared" si="17"/>
        <v>-1.0453328289170118</v>
      </c>
      <c r="J96" s="14">
        <v>5.3434106925602E-2</v>
      </c>
      <c r="K96" s="14">
        <v>9.8676055368087601E-2</v>
      </c>
      <c r="L96" s="14">
        <v>6.7862922663728384E-2</v>
      </c>
      <c r="M96" s="14">
        <v>0.17507690012166288</v>
      </c>
      <c r="N96" s="14">
        <v>0.16673409774349793</v>
      </c>
      <c r="O96" s="14">
        <v>0.1651272295296467</v>
      </c>
      <c r="P96" s="14">
        <v>0.13191383743084728</v>
      </c>
      <c r="Q96" s="14">
        <v>0.14117485021692722</v>
      </c>
      <c r="R96" s="13">
        <f t="shared" si="14"/>
        <v>5.1337379205000033</v>
      </c>
      <c r="S96" s="13">
        <f t="shared" si="18"/>
        <v>15.606166000000012</v>
      </c>
      <c r="T96" s="13">
        <f t="shared" si="19"/>
        <v>23.34044134999996</v>
      </c>
      <c r="U96" s="13">
        <f t="shared" si="20"/>
        <v>25.521551550000055</v>
      </c>
      <c r="V96" s="13">
        <f t="shared" si="21"/>
        <v>27.338993049999981</v>
      </c>
      <c r="W96" s="13">
        <f t="shared" si="22"/>
        <v>27.468881450000037</v>
      </c>
      <c r="X96" s="13">
        <f t="shared" si="23"/>
        <v>22.495847299999994</v>
      </c>
      <c r="Y96" s="13">
        <f t="shared" si="24"/>
        <v>5.015516925</v>
      </c>
      <c r="AC96" s="30"/>
      <c r="AD96" s="31"/>
    </row>
    <row r="97" spans="1:30" x14ac:dyDescent="0.2">
      <c r="A97">
        <f t="shared" si="25"/>
        <v>1969.75</v>
      </c>
      <c r="B97" s="22">
        <f t="shared" si="15"/>
        <v>22.259635520464958</v>
      </c>
      <c r="C97" s="22">
        <f xml:space="preserve"> (1000000000/52)*G97/F97</f>
        <v>22.102710992511501</v>
      </c>
      <c r="D97" s="17">
        <v>22.259635520464958</v>
      </c>
      <c r="E97" s="17">
        <f xml:space="preserve"> C97 - I97 - 0.75</f>
        <v>22.414014549902674</v>
      </c>
      <c r="F97" s="23">
        <v>138696271</v>
      </c>
      <c r="G97" s="27">
        <v>159.4093068699068</v>
      </c>
      <c r="H97" s="11">
        <f t="shared" si="16"/>
        <v>-1.5970728474162976E-2</v>
      </c>
      <c r="I97" s="11">
        <f t="shared" si="17"/>
        <v>-1.0613035573911749</v>
      </c>
      <c r="J97" s="14">
        <v>5.3592494670802938E-2</v>
      </c>
      <c r="K97" s="14">
        <v>9.9180269105438229E-2</v>
      </c>
      <c r="L97" s="14">
        <v>6.8381661651952919E-2</v>
      </c>
      <c r="M97" s="14">
        <v>0.1753929112113799</v>
      </c>
      <c r="N97" s="14">
        <v>0.16554591088344264</v>
      </c>
      <c r="O97" s="14">
        <v>0.1647856260639515</v>
      </c>
      <c r="P97" s="14">
        <v>0.13173618406492763</v>
      </c>
      <c r="Q97" s="14">
        <v>0.14138494234810417</v>
      </c>
      <c r="R97" s="13">
        <f t="shared" si="14"/>
        <v>5.1360468102500034</v>
      </c>
      <c r="S97" s="13">
        <f t="shared" si="18"/>
        <v>15.561956000000013</v>
      </c>
      <c r="T97" s="13">
        <f t="shared" si="19"/>
        <v>23.371180674999959</v>
      </c>
      <c r="U97" s="13">
        <f t="shared" si="20"/>
        <v>25.551017275000056</v>
      </c>
      <c r="V97" s="13">
        <f t="shared" si="21"/>
        <v>27.357419024999981</v>
      </c>
      <c r="W97" s="13">
        <f t="shared" si="22"/>
        <v>27.475969725000038</v>
      </c>
      <c r="X97" s="13">
        <f t="shared" si="23"/>
        <v>22.509491649999994</v>
      </c>
      <c r="Y97" s="13">
        <f t="shared" si="24"/>
        <v>4.9808674625</v>
      </c>
      <c r="AC97" s="30"/>
      <c r="AD97" s="31"/>
    </row>
    <row r="98" spans="1:30" x14ac:dyDescent="0.2">
      <c r="A98">
        <f t="shared" si="25"/>
        <v>1970</v>
      </c>
      <c r="B98" s="22">
        <f t="shared" si="15"/>
        <v>22.009712983942645</v>
      </c>
      <c r="C98" s="22">
        <f xml:space="preserve"> (1000000000/52)*G98/F98</f>
        <v>21.844583682461607</v>
      </c>
      <c r="D98" s="17">
        <v>22.009712983942645</v>
      </c>
      <c r="E98" s="17">
        <f xml:space="preserve"> C98 - I98 - 0.75</f>
        <v>22.171888655159023</v>
      </c>
      <c r="F98" s="23">
        <v>139282920.25</v>
      </c>
      <c r="G98" s="27">
        <v>158.21402516081505</v>
      </c>
      <c r="H98" s="11">
        <f t="shared" si="16"/>
        <v>-1.6001415306241773E-2</v>
      </c>
      <c r="I98" s="11">
        <f t="shared" si="17"/>
        <v>-1.0773049726974167</v>
      </c>
      <c r="J98" s="14">
        <v>5.3750882416003884E-2</v>
      </c>
      <c r="K98" s="14">
        <v>9.9684482842788871E-2</v>
      </c>
      <c r="L98" s="14">
        <v>6.8900400640177467E-2</v>
      </c>
      <c r="M98" s="14">
        <v>0.17570892230109691</v>
      </c>
      <c r="N98" s="14">
        <v>0.16435772402338736</v>
      </c>
      <c r="O98" s="14">
        <v>0.1644440225982563</v>
      </c>
      <c r="P98" s="14">
        <v>0.13155853069900797</v>
      </c>
      <c r="Q98" s="14">
        <v>0.14159503447928118</v>
      </c>
      <c r="R98" s="13">
        <v>5.1383557</v>
      </c>
      <c r="S98" s="13">
        <v>15.517746000000001</v>
      </c>
      <c r="T98" s="13">
        <v>23.40192</v>
      </c>
      <c r="U98" s="13">
        <v>25.580483000000001</v>
      </c>
      <c r="V98" s="13">
        <v>27.375845000000002</v>
      </c>
      <c r="W98" s="13">
        <v>27.483058</v>
      </c>
      <c r="X98" s="13">
        <v>22.523136000000001</v>
      </c>
      <c r="Y98" s="13">
        <v>4.946218</v>
      </c>
      <c r="AC98" s="30"/>
      <c r="AD98" s="31"/>
    </row>
    <row r="99" spans="1:30" x14ac:dyDescent="0.2">
      <c r="A99">
        <f t="shared" si="25"/>
        <v>1970.25</v>
      </c>
      <c r="B99" s="22">
        <f t="shared" si="15"/>
        <v>21.771573626031415</v>
      </c>
      <c r="C99" s="22">
        <f xml:space="preserve"> (1000000000/52)*G99/F99</f>
        <v>21.594624207796642</v>
      </c>
      <c r="D99" s="17">
        <v>21.771573626031415</v>
      </c>
      <c r="E99" s="17">
        <f xml:space="preserve"> C99 - I99 - 0.75</f>
        <v>21.937930883514561</v>
      </c>
      <c r="F99" s="23">
        <v>139893569.5</v>
      </c>
      <c r="G99" s="27">
        <v>157.08935124686866</v>
      </c>
      <c r="H99" s="11">
        <f t="shared" si="16"/>
        <v>-1.6001703020500756E-2</v>
      </c>
      <c r="I99" s="11">
        <f t="shared" si="17"/>
        <v>-1.0933066757179175</v>
      </c>
      <c r="J99" s="14">
        <v>5.3909270161204829E-2</v>
      </c>
      <c r="K99" s="14">
        <v>0.10018869658013951</v>
      </c>
      <c r="L99" s="14">
        <v>6.9419139628402016E-2</v>
      </c>
      <c r="M99" s="14">
        <v>0.17602493339081393</v>
      </c>
      <c r="N99" s="14">
        <v>0.16316953716333207</v>
      </c>
      <c r="O99" s="14">
        <v>0.16410241913256113</v>
      </c>
      <c r="P99" s="14">
        <v>0.13138087733308834</v>
      </c>
      <c r="Q99" s="14">
        <v>0.14180512661045816</v>
      </c>
      <c r="R99" s="13">
        <f>R98+(R$138-R$98)/40</f>
        <v>5.1242499825000003</v>
      </c>
      <c r="S99" s="13">
        <f t="shared" ref="S99:Y114" si="26">S98+(S$138-S$98)/40</f>
        <v>15.580183850000001</v>
      </c>
      <c r="T99" s="13">
        <f t="shared" si="26"/>
        <v>23.470666250000001</v>
      </c>
      <c r="U99" s="13">
        <f t="shared" si="26"/>
        <v>25.656433424999999</v>
      </c>
      <c r="V99" s="13">
        <f t="shared" si="26"/>
        <v>27.425194625000003</v>
      </c>
      <c r="W99" s="13">
        <f t="shared" si="26"/>
        <v>27.4886248</v>
      </c>
      <c r="X99" s="13">
        <f t="shared" si="26"/>
        <v>22.484890849999999</v>
      </c>
      <c r="Y99" s="13">
        <f t="shared" si="26"/>
        <v>4.9221564249999998</v>
      </c>
      <c r="AC99" s="30"/>
      <c r="AD99" s="31"/>
    </row>
    <row r="100" spans="1:30" x14ac:dyDescent="0.2">
      <c r="A100">
        <f t="shared" si="25"/>
        <v>1970.5</v>
      </c>
      <c r="B100" s="22">
        <f t="shared" si="15"/>
        <v>21.501903790101448</v>
      </c>
      <c r="C100" s="22">
        <f xml:space="preserve"> (1000000000/52)*G100/F100</f>
        <v>21.310319217802267</v>
      </c>
      <c r="D100" s="17">
        <v>21.501903790101448</v>
      </c>
      <c r="E100" s="17">
        <f xml:space="preserve"> C100 - I100 - 0.75</f>
        <v>21.664544719087232</v>
      </c>
      <c r="F100" s="23">
        <v>140556218.75</v>
      </c>
      <c r="G100" s="27">
        <v>155.75549025970668</v>
      </c>
      <c r="H100" s="11">
        <f t="shared" si="16"/>
        <v>-1.0918825567046143E-2</v>
      </c>
      <c r="I100" s="11">
        <f t="shared" si="17"/>
        <v>-1.1042255012849636</v>
      </c>
      <c r="J100" s="14">
        <v>5.3993641404029839E-2</v>
      </c>
      <c r="K100" s="14">
        <v>0.10077446308924062</v>
      </c>
      <c r="L100" s="14">
        <v>7.017123252781618E-2</v>
      </c>
      <c r="M100" s="14">
        <v>0.17632739777950063</v>
      </c>
      <c r="N100" s="14">
        <v>0.16205953308381799</v>
      </c>
      <c r="O100" s="14">
        <v>0.16366703455026338</v>
      </c>
      <c r="P100" s="14">
        <v>0.1312313183311582</v>
      </c>
      <c r="Q100" s="14">
        <v>0.14177537923417319</v>
      </c>
      <c r="R100" s="13">
        <f t="shared" ref="R100:R137" si="27">R99+(R$138-R$98)/40</f>
        <v>5.1101442650000006</v>
      </c>
      <c r="S100" s="13">
        <f t="shared" si="26"/>
        <v>15.642621700000001</v>
      </c>
      <c r="T100" s="13">
        <f t="shared" si="26"/>
        <v>23.539412500000001</v>
      </c>
      <c r="U100" s="13">
        <f t="shared" si="26"/>
        <v>25.732383849999998</v>
      </c>
      <c r="V100" s="13">
        <f t="shared" si="26"/>
        <v>27.474544250000005</v>
      </c>
      <c r="W100" s="13">
        <f t="shared" si="26"/>
        <v>27.494191600000001</v>
      </c>
      <c r="X100" s="13">
        <f t="shared" si="26"/>
        <v>22.446645699999998</v>
      </c>
      <c r="Y100" s="13">
        <f t="shared" si="26"/>
        <v>4.8980948499999997</v>
      </c>
      <c r="AC100" s="30"/>
      <c r="AD100" s="31"/>
    </row>
    <row r="101" spans="1:30" x14ac:dyDescent="0.2">
      <c r="A101">
        <f t="shared" si="25"/>
        <v>1970.75</v>
      </c>
      <c r="B101" s="22">
        <f t="shared" si="15"/>
        <v>21.310515566716472</v>
      </c>
      <c r="C101" s="22">
        <f xml:space="preserve"> (1000000000/52)*G101/F101</f>
        <v>21.101447536296298</v>
      </c>
      <c r="D101" s="17">
        <v>21.310515566716472</v>
      </c>
      <c r="E101" s="17">
        <f xml:space="preserve"> C101 - I101 - 0.75</f>
        <v>21.466532569707219</v>
      </c>
      <c r="F101" s="23">
        <v>141243868</v>
      </c>
      <c r="G101" s="27">
        <v>154.98340366212909</v>
      </c>
      <c r="H101" s="11">
        <f t="shared" si="16"/>
        <v>-1.0859532125955754E-2</v>
      </c>
      <c r="I101" s="11">
        <f t="shared" si="17"/>
        <v>-1.1150850334109192</v>
      </c>
      <c r="J101" s="14">
        <v>5.4078012646854828E-2</v>
      </c>
      <c r="K101" s="14">
        <v>0.10136022959834172</v>
      </c>
      <c r="L101" s="14">
        <v>7.0923325427230316E-2</v>
      </c>
      <c r="M101" s="14">
        <v>0.1766298621681873</v>
      </c>
      <c r="N101" s="14">
        <v>0.1609495290043039</v>
      </c>
      <c r="O101" s="14">
        <v>0.16323164996796566</v>
      </c>
      <c r="P101" s="14">
        <v>0.13108175932922805</v>
      </c>
      <c r="Q101" s="14">
        <v>0.14174563185788822</v>
      </c>
      <c r="R101" s="13">
        <f t="shared" si="27"/>
        <v>5.096038547500001</v>
      </c>
      <c r="S101" s="13">
        <f t="shared" si="26"/>
        <v>15.705059550000001</v>
      </c>
      <c r="T101" s="13">
        <f t="shared" si="26"/>
        <v>23.608158750000001</v>
      </c>
      <c r="U101" s="13">
        <f t="shared" si="26"/>
        <v>25.808334274999996</v>
      </c>
      <c r="V101" s="13">
        <f t="shared" si="26"/>
        <v>27.523893875000006</v>
      </c>
      <c r="W101" s="13">
        <f t="shared" si="26"/>
        <v>27.499758400000001</v>
      </c>
      <c r="X101" s="13">
        <f t="shared" si="26"/>
        <v>22.408400549999996</v>
      </c>
      <c r="Y101" s="13">
        <f t="shared" si="26"/>
        <v>4.8740332749999995</v>
      </c>
      <c r="AC101" s="30"/>
      <c r="AD101" s="31"/>
    </row>
    <row r="102" spans="1:30" x14ac:dyDescent="0.2">
      <c r="A102">
        <f t="shared" si="25"/>
        <v>1971</v>
      </c>
      <c r="B102" s="22">
        <f t="shared" si="15"/>
        <v>21.275230910045597</v>
      </c>
      <c r="C102" s="22">
        <f xml:space="preserve"> (1000000000/52)*G102/F102</f>
        <v>21.050779037378422</v>
      </c>
      <c r="D102" s="17">
        <v>21.275230910045597</v>
      </c>
      <c r="E102" s="17">
        <f xml:space="preserve"> C102 - I102 - 0.75</f>
        <v>21.426664309474205</v>
      </c>
      <c r="F102" s="23">
        <v>141928597.25</v>
      </c>
      <c r="G102" s="27">
        <v>155.36079206933087</v>
      </c>
      <c r="H102" s="11">
        <f t="shared" si="16"/>
        <v>-1.0800238684864155E-2</v>
      </c>
      <c r="I102" s="11">
        <f t="shared" si="17"/>
        <v>-1.1258852720957835</v>
      </c>
      <c r="J102" s="14">
        <v>5.4162383889679838E-2</v>
      </c>
      <c r="K102" s="14">
        <v>0.10194599610744283</v>
      </c>
      <c r="L102" s="14">
        <v>7.167541832664448E-2</v>
      </c>
      <c r="M102" s="14">
        <v>0.17693232655687399</v>
      </c>
      <c r="N102" s="14">
        <v>0.15983952492478978</v>
      </c>
      <c r="O102" s="14">
        <v>0.16279626538566791</v>
      </c>
      <c r="P102" s="14">
        <v>0.13093220032729791</v>
      </c>
      <c r="Q102" s="14">
        <v>0.14171588448160327</v>
      </c>
      <c r="R102" s="13">
        <f t="shared" si="27"/>
        <v>5.0819328300000013</v>
      </c>
      <c r="S102" s="13">
        <f t="shared" si="26"/>
        <v>15.767497400000002</v>
      </c>
      <c r="T102" s="13">
        <f t="shared" si="26"/>
        <v>23.676905000000001</v>
      </c>
      <c r="U102" s="13">
        <f t="shared" si="26"/>
        <v>25.884284699999995</v>
      </c>
      <c r="V102" s="13">
        <f t="shared" si="26"/>
        <v>27.573243500000007</v>
      </c>
      <c r="W102" s="13">
        <f t="shared" si="26"/>
        <v>27.505325200000001</v>
      </c>
      <c r="X102" s="13">
        <f t="shared" si="26"/>
        <v>22.370155399999994</v>
      </c>
      <c r="Y102" s="13">
        <f t="shared" si="26"/>
        <v>4.8499716999999993</v>
      </c>
      <c r="AC102" s="30"/>
      <c r="AD102" s="31"/>
    </row>
    <row r="103" spans="1:30" x14ac:dyDescent="0.2">
      <c r="A103">
        <f t="shared" si="25"/>
        <v>1971.25</v>
      </c>
      <c r="B103" s="22">
        <f t="shared" si="15"/>
        <v>21.250519655931619</v>
      </c>
      <c r="C103" s="22">
        <f xml:space="preserve"> (1000000000/52)*G103/F103</f>
        <v>21.008253777091859</v>
      </c>
      <c r="D103" s="17">
        <v>21.250519655931619</v>
      </c>
      <c r="E103" s="17">
        <f xml:space="preserve"> C103 - I103 - 0.75</f>
        <v>21.394879994431413</v>
      </c>
      <c r="F103" s="23">
        <v>142632326.5</v>
      </c>
      <c r="G103" s="27">
        <v>155.81571782030926</v>
      </c>
      <c r="H103" s="11">
        <f t="shared" si="16"/>
        <v>-1.0740945243770929E-2</v>
      </c>
      <c r="I103" s="11">
        <f t="shared" si="17"/>
        <v>-1.1366262173395545</v>
      </c>
      <c r="J103" s="14">
        <v>5.4246755132504841E-2</v>
      </c>
      <c r="K103" s="14">
        <v>0.10253176261654393</v>
      </c>
      <c r="L103" s="14">
        <v>7.2427511226058644E-2</v>
      </c>
      <c r="M103" s="14">
        <v>0.17723479094556069</v>
      </c>
      <c r="N103" s="14">
        <v>0.15872952084527572</v>
      </c>
      <c r="O103" s="14">
        <v>0.16236088080337019</v>
      </c>
      <c r="P103" s="14">
        <v>0.13078264132536777</v>
      </c>
      <c r="Q103" s="14">
        <v>0.1416861371053183</v>
      </c>
      <c r="R103" s="13">
        <f t="shared" si="27"/>
        <v>5.0678271125000016</v>
      </c>
      <c r="S103" s="13">
        <f t="shared" si="26"/>
        <v>15.829935250000002</v>
      </c>
      <c r="T103" s="13">
        <f t="shared" si="26"/>
        <v>23.745651250000002</v>
      </c>
      <c r="U103" s="13">
        <f t="shared" si="26"/>
        <v>25.960235124999993</v>
      </c>
      <c r="V103" s="13">
        <f t="shared" si="26"/>
        <v>27.622593125000009</v>
      </c>
      <c r="W103" s="13">
        <f t="shared" si="26"/>
        <v>27.510892000000002</v>
      </c>
      <c r="X103" s="13">
        <f t="shared" si="26"/>
        <v>22.331910249999993</v>
      </c>
      <c r="Y103" s="13">
        <f t="shared" si="26"/>
        <v>4.8259101249999992</v>
      </c>
      <c r="AC103" s="30"/>
      <c r="AD103" s="31"/>
    </row>
    <row r="104" spans="1:30" x14ac:dyDescent="0.2">
      <c r="A104">
        <f t="shared" si="25"/>
        <v>1971.5</v>
      </c>
      <c r="B104" s="22">
        <f t="shared" si="15"/>
        <v>21.130046132669218</v>
      </c>
      <c r="C104" s="22">
        <f xml:space="preserve"> (1000000000/52)*G104/F104</f>
        <v>20.884344985022562</v>
      </c>
      <c r="D104" s="17">
        <v>21.130046132669218</v>
      </c>
      <c r="E104" s="17">
        <f xml:space="preserve"> C104 - I104 - 0.75</f>
        <v>21.2816528541648</v>
      </c>
      <c r="F104" s="23">
        <v>143319055.75</v>
      </c>
      <c r="G104" s="27">
        <v>155.64247936695543</v>
      </c>
      <c r="H104" s="11">
        <f t="shared" si="16"/>
        <v>-1.0681651802682787E-2</v>
      </c>
      <c r="I104" s="11">
        <f t="shared" si="17"/>
        <v>-1.1473078691422374</v>
      </c>
      <c r="J104" s="14">
        <v>5.4331126375329837E-2</v>
      </c>
      <c r="K104" s="14">
        <v>0.10311752912564504</v>
      </c>
      <c r="L104" s="14">
        <v>7.3179604125472794E-2</v>
      </c>
      <c r="M104" s="14">
        <v>0.17753725533424736</v>
      </c>
      <c r="N104" s="14">
        <v>0.15761951676576161</v>
      </c>
      <c r="O104" s="14">
        <v>0.16192549622107244</v>
      </c>
      <c r="P104" s="14">
        <v>0.13063308232343762</v>
      </c>
      <c r="Q104" s="14">
        <v>0.14165638972903333</v>
      </c>
      <c r="R104" s="13">
        <f t="shared" si="27"/>
        <v>5.0537213950000019</v>
      </c>
      <c r="S104" s="13">
        <f t="shared" si="26"/>
        <v>15.892373100000002</v>
      </c>
      <c r="T104" s="13">
        <f t="shared" si="26"/>
        <v>23.814397500000002</v>
      </c>
      <c r="U104" s="13">
        <f t="shared" si="26"/>
        <v>26.036185549999992</v>
      </c>
      <c r="V104" s="13">
        <f t="shared" si="26"/>
        <v>27.67194275000001</v>
      </c>
      <c r="W104" s="13">
        <f t="shared" si="26"/>
        <v>27.516458800000002</v>
      </c>
      <c r="X104" s="13">
        <f t="shared" si="26"/>
        <v>22.293665099999991</v>
      </c>
      <c r="Y104" s="13">
        <f t="shared" si="26"/>
        <v>4.801848549999999</v>
      </c>
      <c r="AC104" s="30"/>
      <c r="AD104" s="31"/>
    </row>
    <row r="105" spans="1:30" x14ac:dyDescent="0.2">
      <c r="A105">
        <f t="shared" si="25"/>
        <v>1971.75</v>
      </c>
      <c r="B105" s="22">
        <f t="shared" si="15"/>
        <v>21.143368976550143</v>
      </c>
      <c r="C105" s="22">
        <f xml:space="preserve"> (1000000000/52)*G105/F105</f>
        <v>20.892036487639498</v>
      </c>
      <c r="D105" s="17">
        <v>21.143368976550143</v>
      </c>
      <c r="E105" s="17">
        <f xml:space="preserve"> C105 - I105 - 0.75</f>
        <v>21.291821051285758</v>
      </c>
      <c r="F105" s="23">
        <v>144028785</v>
      </c>
      <c r="G105" s="27">
        <v>156.47084083749999</v>
      </c>
      <c r="H105" s="11">
        <f t="shared" si="16"/>
        <v>-2.4766945040228579E-3</v>
      </c>
      <c r="I105" s="11">
        <f t="shared" si="17"/>
        <v>-1.1497845636462602</v>
      </c>
      <c r="J105" s="14">
        <v>5.4395578895263919E-2</v>
      </c>
      <c r="K105" s="14">
        <v>0.10304075266698168</v>
      </c>
      <c r="L105" s="14">
        <v>7.2967760657576652E-2</v>
      </c>
      <c r="M105" s="14">
        <v>0.17948329040129499</v>
      </c>
      <c r="N105" s="14">
        <v>0.15664471979242861</v>
      </c>
      <c r="O105" s="14">
        <v>0.16138407811460559</v>
      </c>
      <c r="P105" s="14">
        <v>0.13038226913545983</v>
      </c>
      <c r="Q105" s="14">
        <v>0.14170155033638868</v>
      </c>
      <c r="R105" s="13">
        <f t="shared" si="27"/>
        <v>5.0396156775000023</v>
      </c>
      <c r="S105" s="13">
        <f t="shared" si="26"/>
        <v>15.954810950000002</v>
      </c>
      <c r="T105" s="13">
        <f t="shared" si="26"/>
        <v>23.883143750000002</v>
      </c>
      <c r="U105" s="13">
        <f t="shared" si="26"/>
        <v>26.11213597499999</v>
      </c>
      <c r="V105" s="13">
        <f t="shared" si="26"/>
        <v>27.721292375000012</v>
      </c>
      <c r="W105" s="13">
        <f t="shared" si="26"/>
        <v>27.522025600000003</v>
      </c>
      <c r="X105" s="13">
        <f t="shared" si="26"/>
        <v>22.25541994999999</v>
      </c>
      <c r="Y105" s="13">
        <f t="shared" si="26"/>
        <v>4.7777869749999988</v>
      </c>
      <c r="AC105" s="30"/>
      <c r="AD105" s="31"/>
    </row>
    <row r="106" spans="1:30" x14ac:dyDescent="0.2">
      <c r="A106">
        <f t="shared" si="25"/>
        <v>1972</v>
      </c>
      <c r="B106" s="22">
        <f t="shared" si="15"/>
        <v>21.360078597551162</v>
      </c>
      <c r="C106" s="22">
        <f xml:space="preserve"> (1000000000/52)*G106/F106</f>
        <v>20.985505225791904</v>
      </c>
      <c r="D106" s="17">
        <v>21.360078597551162</v>
      </c>
      <c r="E106" s="17">
        <f xml:space="preserve"> C106 - I106 - 0.75</f>
        <v>21.387681562180575</v>
      </c>
      <c r="F106" s="23">
        <v>145564164</v>
      </c>
      <c r="G106" s="27">
        <v>158.84635126412152</v>
      </c>
      <c r="H106" s="11">
        <f t="shared" si="16"/>
        <v>-2.3917727424120076E-3</v>
      </c>
      <c r="I106" s="11">
        <f t="shared" si="17"/>
        <v>-1.1521763363886723</v>
      </c>
      <c r="J106" s="14">
        <v>5.4460031415197993E-2</v>
      </c>
      <c r="K106" s="14">
        <v>0.10296397620831833</v>
      </c>
      <c r="L106" s="14">
        <v>7.2755917189680497E-2</v>
      </c>
      <c r="M106" s="14">
        <v>0.18142932546834262</v>
      </c>
      <c r="N106" s="14">
        <v>0.15566992281909564</v>
      </c>
      <c r="O106" s="14">
        <v>0.16084266000813877</v>
      </c>
      <c r="P106" s="14">
        <v>0.13013145594748204</v>
      </c>
      <c r="Q106" s="14">
        <v>0.14174671094374403</v>
      </c>
      <c r="R106" s="13">
        <f t="shared" si="27"/>
        <v>5.0255099600000026</v>
      </c>
      <c r="S106" s="13">
        <f t="shared" si="26"/>
        <v>16.017248800000001</v>
      </c>
      <c r="T106" s="13">
        <f t="shared" si="26"/>
        <v>23.951890000000002</v>
      </c>
      <c r="U106" s="13">
        <f t="shared" si="26"/>
        <v>26.188086399999989</v>
      </c>
      <c r="V106" s="13">
        <f t="shared" si="26"/>
        <v>27.770642000000013</v>
      </c>
      <c r="W106" s="13">
        <f t="shared" si="26"/>
        <v>27.527592400000003</v>
      </c>
      <c r="X106" s="13">
        <f t="shared" si="26"/>
        <v>22.217174799999988</v>
      </c>
      <c r="Y106" s="13">
        <f t="shared" si="26"/>
        <v>4.7537253999999987</v>
      </c>
      <c r="AC106" s="30"/>
      <c r="AD106" s="31"/>
    </row>
    <row r="107" spans="1:30" x14ac:dyDescent="0.2">
      <c r="A107">
        <f t="shared" si="25"/>
        <v>1972.25</v>
      </c>
      <c r="B107" s="22">
        <f t="shared" si="15"/>
        <v>21.350025398330263</v>
      </c>
      <c r="C107" s="22">
        <f xml:space="preserve"> (1000000000/52)*G107/F107</f>
        <v>20.973918259856461</v>
      </c>
      <c r="D107" s="17">
        <v>21.350025398330263</v>
      </c>
      <c r="E107" s="17">
        <f xml:space="preserve"> C107 - I107 - 0.75</f>
        <v>21.378401447225933</v>
      </c>
      <c r="F107" s="23">
        <v>146250543</v>
      </c>
      <c r="G107" s="27">
        <v>159.50724058576435</v>
      </c>
      <c r="H107" s="11">
        <f t="shared" si="16"/>
        <v>-2.3068509808006877E-3</v>
      </c>
      <c r="I107" s="11">
        <f t="shared" si="17"/>
        <v>-1.154483187369473</v>
      </c>
      <c r="J107" s="14">
        <v>5.4524483935132075E-2</v>
      </c>
      <c r="K107" s="14">
        <v>0.10288719974965499</v>
      </c>
      <c r="L107" s="14">
        <v>7.2544073721784355E-2</v>
      </c>
      <c r="M107" s="14">
        <v>0.18337536053539027</v>
      </c>
      <c r="N107" s="14">
        <v>0.15469512584576267</v>
      </c>
      <c r="O107" s="14">
        <v>0.16030124190167194</v>
      </c>
      <c r="P107" s="14">
        <v>0.12988064275950428</v>
      </c>
      <c r="Q107" s="14">
        <v>0.1417918715510994</v>
      </c>
      <c r="R107" s="13">
        <f t="shared" si="27"/>
        <v>5.0114042425000029</v>
      </c>
      <c r="S107" s="13">
        <f t="shared" si="26"/>
        <v>16.079686649999999</v>
      </c>
      <c r="T107" s="13">
        <f t="shared" si="26"/>
        <v>24.020636250000003</v>
      </c>
      <c r="U107" s="13">
        <f t="shared" si="26"/>
        <v>26.264036824999987</v>
      </c>
      <c r="V107" s="13">
        <f t="shared" si="26"/>
        <v>27.819991625000014</v>
      </c>
      <c r="W107" s="13">
        <f t="shared" si="26"/>
        <v>27.533159200000004</v>
      </c>
      <c r="X107" s="13">
        <f t="shared" si="26"/>
        <v>22.178929649999986</v>
      </c>
      <c r="Y107" s="13">
        <f t="shared" si="26"/>
        <v>4.7296638249999985</v>
      </c>
      <c r="AC107" s="30"/>
      <c r="AD107" s="31"/>
    </row>
    <row r="108" spans="1:30" x14ac:dyDescent="0.2">
      <c r="A108">
        <f t="shared" si="25"/>
        <v>1972.5</v>
      </c>
      <c r="B108" s="22">
        <f t="shared" si="15"/>
        <v>21.387336052108033</v>
      </c>
      <c r="C108" s="22">
        <f xml:space="preserve"> (1000000000/52)*G108/F108</f>
        <v>21.005263698205102</v>
      </c>
      <c r="D108" s="17">
        <v>21.387336052108033</v>
      </c>
      <c r="E108" s="17">
        <f xml:space="preserve"> C108 - I108 - 0.75</f>
        <v>21.41196881479377</v>
      </c>
      <c r="F108" s="23">
        <v>146946922</v>
      </c>
      <c r="G108" s="27">
        <v>160.50626000497797</v>
      </c>
      <c r="H108" s="11">
        <f t="shared" si="16"/>
        <v>-2.2219292191944587E-3</v>
      </c>
      <c r="I108" s="11">
        <f t="shared" si="17"/>
        <v>-1.1567051165886675</v>
      </c>
      <c r="J108" s="14">
        <v>5.4588936455066156E-2</v>
      </c>
      <c r="K108" s="14">
        <v>0.10281042329099163</v>
      </c>
      <c r="L108" s="14">
        <v>7.2332230253888213E-2</v>
      </c>
      <c r="M108" s="14">
        <v>0.1853213956024379</v>
      </c>
      <c r="N108" s="14">
        <v>0.15372032887242967</v>
      </c>
      <c r="O108" s="14">
        <v>0.15975982379520509</v>
      </c>
      <c r="P108" s="14">
        <v>0.12962982957152649</v>
      </c>
      <c r="Q108" s="14">
        <v>0.14183703215845475</v>
      </c>
      <c r="R108" s="13">
        <f t="shared" si="27"/>
        <v>4.9972985250000033</v>
      </c>
      <c r="S108" s="13">
        <f t="shared" si="26"/>
        <v>16.142124499999998</v>
      </c>
      <c r="T108" s="13">
        <f t="shared" si="26"/>
        <v>24.089382500000003</v>
      </c>
      <c r="U108" s="13">
        <f t="shared" si="26"/>
        <v>26.339987249999986</v>
      </c>
      <c r="V108" s="13">
        <f t="shared" si="26"/>
        <v>27.869341250000016</v>
      </c>
      <c r="W108" s="13">
        <f t="shared" si="26"/>
        <v>27.538726000000004</v>
      </c>
      <c r="X108" s="13">
        <f t="shared" si="26"/>
        <v>22.140684499999985</v>
      </c>
      <c r="Y108" s="13">
        <f t="shared" si="26"/>
        <v>4.7056022499999983</v>
      </c>
      <c r="AC108" s="30"/>
      <c r="AD108" s="31"/>
    </row>
    <row r="109" spans="1:30" x14ac:dyDescent="0.2">
      <c r="A109">
        <f t="shared" si="25"/>
        <v>1972.75</v>
      </c>
      <c r="B109" s="22">
        <f t="shared" si="15"/>
        <v>21.439549057326865</v>
      </c>
      <c r="C109" s="22">
        <f xml:space="preserve"> (1000000000/52)*G109/F109</f>
        <v>21.061881269729184</v>
      </c>
      <c r="D109" s="17">
        <v>21.439549057326865</v>
      </c>
      <c r="E109" s="17">
        <f xml:space="preserve"> C109 - I109 - 0.75</f>
        <v>21.474014985747111</v>
      </c>
      <c r="F109" s="23">
        <v>147571301</v>
      </c>
      <c r="G109" s="27">
        <v>161.62271946503631</v>
      </c>
      <c r="H109" s="11">
        <f t="shared" si="16"/>
        <v>-5.4285994292576807E-3</v>
      </c>
      <c r="I109" s="11">
        <f t="shared" si="17"/>
        <v>-1.1621337160179253</v>
      </c>
      <c r="J109" s="14">
        <v>5.4608232647158236E-2</v>
      </c>
      <c r="K109" s="14">
        <v>0.10287008100470171</v>
      </c>
      <c r="L109" s="14">
        <v>7.2392772536315209E-2</v>
      </c>
      <c r="M109" s="14">
        <v>0.18663127658232076</v>
      </c>
      <c r="N109" s="14">
        <v>0.15292185800218927</v>
      </c>
      <c r="O109" s="14">
        <v>0.15920398035598549</v>
      </c>
      <c r="P109" s="14">
        <v>0.12937307337769327</v>
      </c>
      <c r="Q109" s="14">
        <v>0.14199872549363601</v>
      </c>
      <c r="R109" s="13">
        <f t="shared" si="27"/>
        <v>4.9831928075000036</v>
      </c>
      <c r="S109" s="13">
        <f t="shared" si="26"/>
        <v>16.204562349999996</v>
      </c>
      <c r="T109" s="13">
        <f t="shared" si="26"/>
        <v>24.158128750000003</v>
      </c>
      <c r="U109" s="13">
        <f t="shared" si="26"/>
        <v>26.415937674999984</v>
      </c>
      <c r="V109" s="13">
        <f t="shared" si="26"/>
        <v>27.918690875000017</v>
      </c>
      <c r="W109" s="13">
        <f t="shared" si="26"/>
        <v>27.544292800000004</v>
      </c>
      <c r="X109" s="13">
        <f t="shared" si="26"/>
        <v>22.102439349999983</v>
      </c>
      <c r="Y109" s="13">
        <f t="shared" si="26"/>
        <v>4.6815406749999982</v>
      </c>
      <c r="AC109" s="30"/>
      <c r="AD109" s="31"/>
    </row>
    <row r="110" spans="1:30" x14ac:dyDescent="0.2">
      <c r="A110">
        <f t="shared" si="25"/>
        <v>1973</v>
      </c>
      <c r="B110" s="22">
        <f t="shared" si="15"/>
        <v>21.584250560016685</v>
      </c>
      <c r="C110" s="22">
        <f xml:space="preserve"> (1000000000/52)*G110/F110</f>
        <v>21.198164634757735</v>
      </c>
      <c r="D110" s="17">
        <v>21.584250560016685</v>
      </c>
      <c r="E110" s="17">
        <f xml:space="preserve"> C110 - I110 - 0.75</f>
        <v>21.615656418844608</v>
      </c>
      <c r="F110" s="23">
        <v>148289202.75</v>
      </c>
      <c r="G110" s="27">
        <v>163.4598645394764</v>
      </c>
      <c r="H110" s="11">
        <f t="shared" si="16"/>
        <v>-5.3580680689502107E-3</v>
      </c>
      <c r="I110" s="11">
        <f t="shared" si="17"/>
        <v>-1.1674917840868755</v>
      </c>
      <c r="J110" s="14">
        <v>5.4627528839250317E-2</v>
      </c>
      <c r="K110" s="14">
        <v>0.10292973871841178</v>
      </c>
      <c r="L110" s="14">
        <v>7.2453314818742204E-2</v>
      </c>
      <c r="M110" s="14">
        <v>0.18794115756220361</v>
      </c>
      <c r="N110" s="14">
        <v>0.15212338713194887</v>
      </c>
      <c r="O110" s="14">
        <v>0.15864813691676588</v>
      </c>
      <c r="P110" s="14">
        <v>0.12911631718386002</v>
      </c>
      <c r="Q110" s="14">
        <v>0.1421604188288173</v>
      </c>
      <c r="R110" s="13">
        <f t="shared" si="27"/>
        <v>4.9690870900000039</v>
      </c>
      <c r="S110" s="13">
        <f t="shared" si="26"/>
        <v>16.267000199999995</v>
      </c>
      <c r="T110" s="13">
        <f t="shared" si="26"/>
        <v>24.226875000000003</v>
      </c>
      <c r="U110" s="13">
        <f t="shared" si="26"/>
        <v>26.491888099999983</v>
      </c>
      <c r="V110" s="13">
        <f t="shared" si="26"/>
        <v>27.968040500000019</v>
      </c>
      <c r="W110" s="13">
        <f t="shared" si="26"/>
        <v>27.549859600000005</v>
      </c>
      <c r="X110" s="13">
        <f t="shared" si="26"/>
        <v>22.064194199999982</v>
      </c>
      <c r="Y110" s="13">
        <f t="shared" si="26"/>
        <v>4.657479099999998</v>
      </c>
      <c r="AC110" s="30"/>
      <c r="AD110" s="31"/>
    </row>
    <row r="111" spans="1:30" x14ac:dyDescent="0.2">
      <c r="A111">
        <f t="shared" si="25"/>
        <v>1973.25</v>
      </c>
      <c r="B111" s="22">
        <f t="shared" si="15"/>
        <v>21.690368090340531</v>
      </c>
      <c r="C111" s="22">
        <f xml:space="preserve"> (1000000000/52)*G111/F111</f>
        <v>21.294871031899728</v>
      </c>
      <c r="D111" s="17">
        <v>21.690368090340531</v>
      </c>
      <c r="E111" s="17">
        <f xml:space="preserve"> C111 - I111 - 0.75</f>
        <v>21.717650352695244</v>
      </c>
      <c r="F111" s="23">
        <v>149014104.5</v>
      </c>
      <c r="G111" s="27">
        <v>165.00827913759949</v>
      </c>
      <c r="H111" s="11">
        <f t="shared" si="16"/>
        <v>-5.287536708641404E-3</v>
      </c>
      <c r="I111" s="11">
        <f t="shared" si="17"/>
        <v>-1.1727793207955168</v>
      </c>
      <c r="J111" s="14">
        <v>5.4646825031342397E-2</v>
      </c>
      <c r="K111" s="14">
        <v>0.10298939643212185</v>
      </c>
      <c r="L111" s="14">
        <v>7.2513857101169199E-2</v>
      </c>
      <c r="M111" s="14">
        <v>0.18925103854208647</v>
      </c>
      <c r="N111" s="14">
        <v>0.15132491626170846</v>
      </c>
      <c r="O111" s="14">
        <v>0.15809229347754628</v>
      </c>
      <c r="P111" s="14">
        <v>0.12885956099002679</v>
      </c>
      <c r="Q111" s="14">
        <v>0.14232211216399859</v>
      </c>
      <c r="R111" s="13">
        <f t="shared" si="27"/>
        <v>4.9549813725000043</v>
      </c>
      <c r="S111" s="13">
        <f t="shared" si="26"/>
        <v>16.329438049999993</v>
      </c>
      <c r="T111" s="13">
        <f t="shared" si="26"/>
        <v>24.295621250000003</v>
      </c>
      <c r="U111" s="13">
        <f t="shared" si="26"/>
        <v>26.567838524999981</v>
      </c>
      <c r="V111" s="13">
        <f t="shared" si="26"/>
        <v>28.01739012500002</v>
      </c>
      <c r="W111" s="13">
        <f t="shared" si="26"/>
        <v>27.555426400000005</v>
      </c>
      <c r="X111" s="13">
        <f t="shared" si="26"/>
        <v>22.02594904999998</v>
      </c>
      <c r="Y111" s="13">
        <f t="shared" si="26"/>
        <v>4.6334175249999978</v>
      </c>
      <c r="AC111" s="30"/>
      <c r="AD111" s="31"/>
    </row>
    <row r="112" spans="1:30" x14ac:dyDescent="0.2">
      <c r="A112">
        <f t="shared" si="25"/>
        <v>1973.5</v>
      </c>
      <c r="B112" s="22">
        <f t="shared" si="15"/>
        <v>21.72132831472295</v>
      </c>
      <c r="C112" s="22">
        <f xml:space="preserve"> (1000000000/52)*G112/F112</f>
        <v>21.31657462664489</v>
      </c>
      <c r="D112" s="17">
        <v>21.72132831472295</v>
      </c>
      <c r="E112" s="17">
        <f xml:space="preserve"> C112 - I112 - 0.75</f>
        <v>21.744570952788742</v>
      </c>
      <c r="F112" s="23">
        <v>149741006.25</v>
      </c>
      <c r="G112" s="27">
        <v>165.98219738864523</v>
      </c>
      <c r="H112" s="11">
        <f t="shared" si="16"/>
        <v>-5.2170053483331577E-3</v>
      </c>
      <c r="I112" s="11">
        <f t="shared" si="17"/>
        <v>-1.17799632614385</v>
      </c>
      <c r="J112" s="14">
        <v>5.466612122343447E-2</v>
      </c>
      <c r="K112" s="14">
        <v>0.10304905414583193</v>
      </c>
      <c r="L112" s="14">
        <v>7.2574399383596194E-2</v>
      </c>
      <c r="M112" s="14">
        <v>0.19056091952196932</v>
      </c>
      <c r="N112" s="14">
        <v>0.15052644539146806</v>
      </c>
      <c r="O112" s="14">
        <v>0.15753645003832667</v>
      </c>
      <c r="P112" s="14">
        <v>0.12860280479619357</v>
      </c>
      <c r="Q112" s="14">
        <v>0.14248380549917986</v>
      </c>
      <c r="R112" s="13">
        <f t="shared" si="27"/>
        <v>4.9408756550000046</v>
      </c>
      <c r="S112" s="13">
        <f t="shared" si="26"/>
        <v>16.391875899999992</v>
      </c>
      <c r="T112" s="13">
        <f t="shared" si="26"/>
        <v>24.364367500000004</v>
      </c>
      <c r="U112" s="13">
        <f t="shared" si="26"/>
        <v>26.64378894999998</v>
      </c>
      <c r="V112" s="13">
        <f t="shared" si="26"/>
        <v>28.066739750000021</v>
      </c>
      <c r="W112" s="13">
        <f t="shared" si="26"/>
        <v>27.560993200000006</v>
      </c>
      <c r="X112" s="13">
        <f t="shared" si="26"/>
        <v>21.987703899999978</v>
      </c>
      <c r="Y112" s="13">
        <f t="shared" si="26"/>
        <v>4.6093559499999976</v>
      </c>
      <c r="AC112" s="30"/>
      <c r="AD112" s="31"/>
    </row>
    <row r="113" spans="1:30" x14ac:dyDescent="0.2">
      <c r="A113">
        <f t="shared" si="25"/>
        <v>1973.75</v>
      </c>
      <c r="B113" s="22">
        <f t="shared" si="15"/>
        <v>21.69407976158508</v>
      </c>
      <c r="C113" s="22">
        <f xml:space="preserve"> (1000000000/52)*G113/F113</f>
        <v>21.281502747932375</v>
      </c>
      <c r="D113" s="17">
        <v>21.69407976158508</v>
      </c>
      <c r="E113" s="17">
        <f xml:space="preserve"> C113 - I113 - 0.75</f>
        <v>21.714971643749433</v>
      </c>
      <c r="F113" s="23">
        <v>150457908</v>
      </c>
      <c r="G113" s="27">
        <v>166.50245989260813</v>
      </c>
      <c r="H113" s="11">
        <f t="shared" si="16"/>
        <v>-5.472569673208365E-3</v>
      </c>
      <c r="I113" s="11">
        <f t="shared" si="17"/>
        <v>-1.1834688958170583</v>
      </c>
      <c r="J113" s="14">
        <v>5.4626854278828907E-2</v>
      </c>
      <c r="K113" s="14">
        <v>0.10309921014044227</v>
      </c>
      <c r="L113" s="14">
        <v>7.2708533792420038E-2</v>
      </c>
      <c r="M113" s="14">
        <v>0.19175745480016726</v>
      </c>
      <c r="N113" s="14">
        <v>0.1498488308241942</v>
      </c>
      <c r="O113" s="14">
        <v>0.15680340865061346</v>
      </c>
      <c r="P113" s="14">
        <v>0.12846590885031295</v>
      </c>
      <c r="Q113" s="14">
        <v>0.14268979866302101</v>
      </c>
      <c r="R113" s="13">
        <f t="shared" si="27"/>
        <v>4.9267699375000049</v>
      </c>
      <c r="S113" s="13">
        <f t="shared" si="26"/>
        <v>16.45431374999999</v>
      </c>
      <c r="T113" s="13">
        <f t="shared" si="26"/>
        <v>24.433113750000004</v>
      </c>
      <c r="U113" s="13">
        <f t="shared" si="26"/>
        <v>26.719739374999978</v>
      </c>
      <c r="V113" s="13">
        <f t="shared" si="26"/>
        <v>28.116089375000023</v>
      </c>
      <c r="W113" s="13">
        <f t="shared" si="26"/>
        <v>27.566560000000006</v>
      </c>
      <c r="X113" s="13">
        <f t="shared" si="26"/>
        <v>21.949458749999977</v>
      </c>
      <c r="Y113" s="13">
        <f t="shared" si="26"/>
        <v>4.5852943749999975</v>
      </c>
      <c r="AC113" s="30"/>
      <c r="AD113" s="31"/>
    </row>
    <row r="114" spans="1:30" x14ac:dyDescent="0.2">
      <c r="A114">
        <f t="shared" si="25"/>
        <v>1974</v>
      </c>
      <c r="B114" s="22">
        <f t="shared" si="15"/>
        <v>21.636573604401711</v>
      </c>
      <c r="C114" s="22">
        <f xml:space="preserve"> (1000000000/52)*G114/F114</f>
        <v>21.212555664858577</v>
      </c>
      <c r="D114" s="17">
        <v>21.636573604401711</v>
      </c>
      <c r="E114" s="17">
        <f xml:space="preserve"> C114 - I114 - 0.75</f>
        <v>21.651430587861004</v>
      </c>
      <c r="F114" s="23">
        <v>151200186.75</v>
      </c>
      <c r="G114" s="27">
        <v>166.78180365451215</v>
      </c>
      <c r="H114" s="11">
        <f t="shared" si="16"/>
        <v>-5.4060271853677367E-3</v>
      </c>
      <c r="I114" s="11">
        <f t="shared" si="17"/>
        <v>-1.188874923002426</v>
      </c>
      <c r="J114" s="14">
        <v>5.4587587334223336E-2</v>
      </c>
      <c r="K114" s="14">
        <v>0.1031493661350526</v>
      </c>
      <c r="L114" s="14">
        <v>7.2842668201243896E-2</v>
      </c>
      <c r="M114" s="14">
        <v>0.19295399007836517</v>
      </c>
      <c r="N114" s="14">
        <v>0.14917121625692031</v>
      </c>
      <c r="O114" s="14">
        <v>0.15607036726290024</v>
      </c>
      <c r="P114" s="14">
        <v>0.12832901290443233</v>
      </c>
      <c r="Q114" s="14">
        <v>0.14289579182686218</v>
      </c>
      <c r="R114" s="13">
        <f t="shared" si="27"/>
        <v>4.9126642200000052</v>
      </c>
      <c r="S114" s="13">
        <f t="shared" si="26"/>
        <v>16.516751599999989</v>
      </c>
      <c r="T114" s="13">
        <f t="shared" si="26"/>
        <v>24.501860000000004</v>
      </c>
      <c r="U114" s="13">
        <f t="shared" si="26"/>
        <v>26.795689799999977</v>
      </c>
      <c r="V114" s="13">
        <f t="shared" si="26"/>
        <v>28.165439000000024</v>
      </c>
      <c r="W114" s="13">
        <f t="shared" si="26"/>
        <v>27.572126800000007</v>
      </c>
      <c r="X114" s="13">
        <f t="shared" si="26"/>
        <v>21.911213599999975</v>
      </c>
      <c r="Y114" s="13">
        <f t="shared" si="26"/>
        <v>4.5612327999999973</v>
      </c>
      <c r="AC114" s="30"/>
      <c r="AD114" s="31"/>
    </row>
    <row r="115" spans="1:30" x14ac:dyDescent="0.2">
      <c r="A115">
        <f t="shared" si="25"/>
        <v>1974.25</v>
      </c>
      <c r="B115" s="22">
        <f t="shared" si="15"/>
        <v>21.45793598787866</v>
      </c>
      <c r="C115" s="22">
        <f xml:space="preserve"> (1000000000/52)*G115/F115</f>
        <v>21.022639562580935</v>
      </c>
      <c r="D115" s="17">
        <v>21.45793598787866</v>
      </c>
      <c r="E115" s="17">
        <f xml:space="preserve"> C115 - I115 - 0.75</f>
        <v>21.466853970280887</v>
      </c>
      <c r="F115" s="23">
        <v>151941465.5</v>
      </c>
      <c r="G115" s="27">
        <v>166.09895451847495</v>
      </c>
      <c r="H115" s="11">
        <f t="shared" si="16"/>
        <v>-5.3394846975252652E-3</v>
      </c>
      <c r="I115" s="11">
        <f t="shared" si="17"/>
        <v>-1.1942144076999512</v>
      </c>
      <c r="J115" s="14">
        <v>5.4548320389617766E-2</v>
      </c>
      <c r="K115" s="14">
        <v>0.10319952212966294</v>
      </c>
      <c r="L115" s="14">
        <v>7.2976802610067754E-2</v>
      </c>
      <c r="M115" s="14">
        <v>0.1941505253565631</v>
      </c>
      <c r="N115" s="14">
        <v>0.14849360168964643</v>
      </c>
      <c r="O115" s="14">
        <v>0.15533732587518703</v>
      </c>
      <c r="P115" s="14">
        <v>0.12819211695855171</v>
      </c>
      <c r="Q115" s="14">
        <v>0.14310178499070336</v>
      </c>
      <c r="R115" s="13">
        <f t="shared" si="27"/>
        <v>4.8985585025000056</v>
      </c>
      <c r="S115" s="13">
        <f t="shared" ref="S115:S137" si="28">S114+(S$138-S$98)/40</f>
        <v>16.579189449999987</v>
      </c>
      <c r="T115" s="13">
        <f t="shared" ref="T115:T137" si="29">T114+(T$138-T$98)/40</f>
        <v>24.570606250000004</v>
      </c>
      <c r="U115" s="13">
        <f t="shared" ref="U115:U137" si="30">U114+(U$138-U$98)/40</f>
        <v>26.871640224999975</v>
      </c>
      <c r="V115" s="13">
        <f t="shared" ref="V115:V137" si="31">V114+(V$138-V$98)/40</f>
        <v>28.214788625000025</v>
      </c>
      <c r="W115" s="13">
        <f t="shared" ref="W115:W137" si="32">W114+(W$138-W$98)/40</f>
        <v>27.577693600000007</v>
      </c>
      <c r="X115" s="13">
        <f t="shared" ref="X115:X137" si="33">X114+(X$138-X$98)/40</f>
        <v>21.872968449999973</v>
      </c>
      <c r="Y115" s="13">
        <f t="shared" ref="Y115:Y137" si="34">Y114+(Y$138-Y$98)/40</f>
        <v>4.5371712249999971</v>
      </c>
      <c r="AC115" s="30"/>
      <c r="AD115" s="31"/>
    </row>
    <row r="116" spans="1:30" x14ac:dyDescent="0.2">
      <c r="A116">
        <f t="shared" si="25"/>
        <v>1974.5</v>
      </c>
      <c r="B116" s="22">
        <f t="shared" si="15"/>
        <v>21.358942991384257</v>
      </c>
      <c r="C116" s="22">
        <f xml:space="preserve"> (1000000000/52)*G116/F116</f>
        <v>20.914046997038607</v>
      </c>
      <c r="D116" s="17">
        <v>21.358942991384257</v>
      </c>
      <c r="E116" s="17">
        <f xml:space="preserve"> C116 - I116 - 0.75</f>
        <v>21.363534346948242</v>
      </c>
      <c r="F116" s="23">
        <v>152673744.25</v>
      </c>
      <c r="G116" s="27">
        <v>166.03734484783433</v>
      </c>
      <c r="H116" s="11">
        <f t="shared" si="16"/>
        <v>-5.2729422096844652E-3</v>
      </c>
      <c r="I116" s="11">
        <f t="shared" si="17"/>
        <v>-1.1994873499096357</v>
      </c>
      <c r="J116" s="14">
        <v>5.4509053445012202E-2</v>
      </c>
      <c r="K116" s="14">
        <v>0.10324967812427327</v>
      </c>
      <c r="L116" s="14">
        <v>7.3110937018891597E-2</v>
      </c>
      <c r="M116" s="14">
        <v>0.19534706063476104</v>
      </c>
      <c r="N116" s="14">
        <v>0.14781598712237254</v>
      </c>
      <c r="O116" s="14">
        <v>0.15460428448747382</v>
      </c>
      <c r="P116" s="14">
        <v>0.12805522101267106</v>
      </c>
      <c r="Q116" s="14">
        <v>0.14330777815454454</v>
      </c>
      <c r="R116" s="13">
        <f t="shared" si="27"/>
        <v>4.8844527850000059</v>
      </c>
      <c r="S116" s="13">
        <f t="shared" si="28"/>
        <v>16.641627299999985</v>
      </c>
      <c r="T116" s="13">
        <f t="shared" si="29"/>
        <v>24.639352500000005</v>
      </c>
      <c r="U116" s="13">
        <f t="shared" si="30"/>
        <v>26.947590649999974</v>
      </c>
      <c r="V116" s="13">
        <f t="shared" si="31"/>
        <v>28.264138250000027</v>
      </c>
      <c r="W116" s="13">
        <f t="shared" si="32"/>
        <v>27.583260400000007</v>
      </c>
      <c r="X116" s="13">
        <f t="shared" si="33"/>
        <v>21.834723299999972</v>
      </c>
      <c r="Y116" s="13">
        <f t="shared" si="34"/>
        <v>4.513109649999997</v>
      </c>
      <c r="AC116" s="30"/>
      <c r="AD116" s="31"/>
    </row>
    <row r="117" spans="1:30" x14ac:dyDescent="0.2">
      <c r="A117">
        <f t="shared" si="25"/>
        <v>1974.75</v>
      </c>
      <c r="B117" s="22">
        <f t="shared" si="15"/>
        <v>21.069929996645659</v>
      </c>
      <c r="C117" s="22">
        <f xml:space="preserve"> (1000000000/52)*G117/F117</f>
        <v>20.614607903657486</v>
      </c>
      <c r="D117" s="17">
        <v>21.069929996645659</v>
      </c>
      <c r="E117" s="17">
        <f xml:space="preserve"> C117 - I117 - 0.75</f>
        <v>21.071520432764121</v>
      </c>
      <c r="F117" s="23">
        <v>153410023</v>
      </c>
      <c r="G117" s="27">
        <v>164.44934857707599</v>
      </c>
      <c r="H117" s="11">
        <f t="shared" si="16"/>
        <v>-7.42517919700059E-3</v>
      </c>
      <c r="I117" s="11">
        <f t="shared" si="17"/>
        <v>-1.2069125291066363</v>
      </c>
      <c r="J117" s="14">
        <v>5.4411741109964787E-2</v>
      </c>
      <c r="K117" s="14">
        <v>0.10328205973358927</v>
      </c>
      <c r="L117" s="14">
        <v>7.3305477935436722E-2</v>
      </c>
      <c r="M117" s="14">
        <v>0.19641804725887754</v>
      </c>
      <c r="N117" s="14">
        <v>0.14713651389599419</v>
      </c>
      <c r="O117" s="14">
        <v>0.1538039892834018</v>
      </c>
      <c r="P117" s="14">
        <v>0.12798881578780891</v>
      </c>
      <c r="Q117" s="14">
        <v>0.14365335499492682</v>
      </c>
      <c r="R117" s="13">
        <f t="shared" si="27"/>
        <v>4.8703470675000062</v>
      </c>
      <c r="S117" s="13">
        <f t="shared" si="28"/>
        <v>16.704065149999984</v>
      </c>
      <c r="T117" s="13">
        <f t="shared" si="29"/>
        <v>24.708098750000005</v>
      </c>
      <c r="U117" s="13">
        <f t="shared" si="30"/>
        <v>27.023541074999972</v>
      </c>
      <c r="V117" s="13">
        <f t="shared" si="31"/>
        <v>28.313487875000028</v>
      </c>
      <c r="W117" s="13">
        <f t="shared" si="32"/>
        <v>27.588827200000008</v>
      </c>
      <c r="X117" s="13">
        <f t="shared" si="33"/>
        <v>21.79647814999997</v>
      </c>
      <c r="Y117" s="13">
        <f t="shared" si="34"/>
        <v>4.4890480749999968</v>
      </c>
      <c r="AC117" s="30"/>
      <c r="AD117" s="31"/>
    </row>
    <row r="118" spans="1:30" x14ac:dyDescent="0.2">
      <c r="A118">
        <f t="shared" si="25"/>
        <v>1975</v>
      </c>
      <c r="B118" s="22">
        <f t="shared" si="15"/>
        <v>20.516221233369187</v>
      </c>
      <c r="C118" s="22">
        <f xml:space="preserve"> (1000000000/52)*G118/F118</f>
        <v>20.052073305378311</v>
      </c>
      <c r="D118" s="17">
        <v>20.516221233369187</v>
      </c>
      <c r="E118" s="17">
        <f xml:space="preserve"> C118 - I118 - 0.75</f>
        <v>20.516356665613358</v>
      </c>
      <c r="F118" s="23">
        <v>154130966</v>
      </c>
      <c r="G118" s="27">
        <v>160.71356230076015</v>
      </c>
      <c r="H118" s="11">
        <f t="shared" si="16"/>
        <v>-7.3708311284123524E-3</v>
      </c>
      <c r="I118" s="11">
        <f t="shared" si="17"/>
        <v>-1.2142833602350487</v>
      </c>
      <c r="J118" s="14">
        <v>5.4314428774917371E-2</v>
      </c>
      <c r="K118" s="14">
        <v>0.10331444134290527</v>
      </c>
      <c r="L118" s="14">
        <v>7.3500018851981846E-2</v>
      </c>
      <c r="M118" s="14">
        <v>0.19748903388299405</v>
      </c>
      <c r="N118" s="14">
        <v>0.14645704066961585</v>
      </c>
      <c r="O118" s="14">
        <v>0.15300369407932979</v>
      </c>
      <c r="P118" s="14">
        <v>0.12792241056294673</v>
      </c>
      <c r="Q118" s="14">
        <v>0.1439989318353091</v>
      </c>
      <c r="R118" s="13">
        <f t="shared" si="27"/>
        <v>4.8562413500000066</v>
      </c>
      <c r="S118" s="13">
        <f t="shared" si="28"/>
        <v>16.766502999999982</v>
      </c>
      <c r="T118" s="13">
        <f t="shared" si="29"/>
        <v>24.776845000000005</v>
      </c>
      <c r="U118" s="13">
        <f t="shared" si="30"/>
        <v>27.099491499999971</v>
      </c>
      <c r="V118" s="13">
        <f t="shared" si="31"/>
        <v>28.36283750000003</v>
      </c>
      <c r="W118" s="13">
        <f t="shared" si="32"/>
        <v>27.594394000000008</v>
      </c>
      <c r="X118" s="13">
        <f t="shared" si="33"/>
        <v>21.758232999999969</v>
      </c>
      <c r="Y118" s="13">
        <f t="shared" si="34"/>
        <v>4.4649864999999966</v>
      </c>
      <c r="AC118" s="30"/>
      <c r="AD118" s="31"/>
    </row>
    <row r="119" spans="1:30" x14ac:dyDescent="0.2">
      <c r="A119">
        <f t="shared" si="25"/>
        <v>1975.25</v>
      </c>
      <c r="B119" s="22">
        <f t="shared" si="15"/>
        <v>20.329084828760561</v>
      </c>
      <c r="C119" s="22">
        <f xml:space="preserve"> (1000000000/52)*G119/F119</f>
        <v>19.858812911847536</v>
      </c>
      <c r="D119" s="17">
        <v>20.329084828760561</v>
      </c>
      <c r="E119" s="17">
        <f xml:space="preserve"> C119 - I119 - 0.75</f>
        <v>20.330412755142408</v>
      </c>
      <c r="F119" s="23">
        <v>154838909</v>
      </c>
      <c r="G119" s="27">
        <v>159.89568011589046</v>
      </c>
      <c r="H119" s="11">
        <f t="shared" si="16"/>
        <v>-7.316483059821393E-3</v>
      </c>
      <c r="I119" s="11">
        <f t="shared" si="17"/>
        <v>-1.22159984329487</v>
      </c>
      <c r="J119" s="14">
        <v>5.4217116439869956E-2</v>
      </c>
      <c r="K119" s="14">
        <v>0.10334682295222128</v>
      </c>
      <c r="L119" s="14">
        <v>7.3694559768526985E-2</v>
      </c>
      <c r="M119" s="14">
        <v>0.19856002050711058</v>
      </c>
      <c r="N119" s="14">
        <v>0.1457775674432375</v>
      </c>
      <c r="O119" s="14">
        <v>0.1522033988752578</v>
      </c>
      <c r="P119" s="14">
        <v>0.12785600533808456</v>
      </c>
      <c r="Q119" s="14">
        <v>0.14434450867569137</v>
      </c>
      <c r="R119" s="13">
        <f t="shared" si="27"/>
        <v>4.8421356325000069</v>
      </c>
      <c r="S119" s="13">
        <f t="shared" si="28"/>
        <v>16.828940849999981</v>
      </c>
      <c r="T119" s="13">
        <f t="shared" si="29"/>
        <v>24.845591250000005</v>
      </c>
      <c r="U119" s="13">
        <f t="shared" si="30"/>
        <v>27.175441924999969</v>
      </c>
      <c r="V119" s="13">
        <f t="shared" si="31"/>
        <v>28.412187125000031</v>
      </c>
      <c r="W119" s="13">
        <f t="shared" si="32"/>
        <v>27.599960800000009</v>
      </c>
      <c r="X119" s="13">
        <f t="shared" si="33"/>
        <v>21.719987849999967</v>
      </c>
      <c r="Y119" s="13">
        <f t="shared" si="34"/>
        <v>4.4409249249999965</v>
      </c>
      <c r="AC119" s="30"/>
      <c r="AD119" s="31"/>
    </row>
    <row r="120" spans="1:30" x14ac:dyDescent="0.2">
      <c r="A120">
        <f t="shared" si="25"/>
        <v>1975.5</v>
      </c>
      <c r="B120" s="22">
        <f t="shared" si="15"/>
        <v>20.356767460761667</v>
      </c>
      <c r="C120" s="22">
        <f xml:space="preserve"> (1000000000/52)*G120/F120</f>
        <v>19.868353010767489</v>
      </c>
      <c r="D120" s="17">
        <v>20.356767460761667</v>
      </c>
      <c r="E120" s="17">
        <f xml:space="preserve"> C120 - I120 - 0.75</f>
        <v>20.347214989053594</v>
      </c>
      <c r="F120" s="23">
        <v>155696852</v>
      </c>
      <c r="G120" s="27">
        <v>160.85888094646344</v>
      </c>
      <c r="H120" s="11">
        <f t="shared" si="16"/>
        <v>-7.2621349912333679E-3</v>
      </c>
      <c r="I120" s="11">
        <f t="shared" si="17"/>
        <v>-1.2288619782861034</v>
      </c>
      <c r="J120" s="14">
        <v>5.411980410482254E-2</v>
      </c>
      <c r="K120" s="14">
        <v>0.10337920456153728</v>
      </c>
      <c r="L120" s="14">
        <v>7.3889100685072109E-2</v>
      </c>
      <c r="M120" s="14">
        <v>0.19963100713122708</v>
      </c>
      <c r="N120" s="14">
        <v>0.14509809421685918</v>
      </c>
      <c r="O120" s="14">
        <v>0.15140310367118578</v>
      </c>
      <c r="P120" s="14">
        <v>0.12778960011322241</v>
      </c>
      <c r="Q120" s="14">
        <v>0.14469008551607362</v>
      </c>
      <c r="R120" s="13">
        <f t="shared" si="27"/>
        <v>4.8280299150000072</v>
      </c>
      <c r="S120" s="13">
        <f t="shared" si="28"/>
        <v>16.891378699999979</v>
      </c>
      <c r="T120" s="13">
        <f t="shared" si="29"/>
        <v>24.914337500000006</v>
      </c>
      <c r="U120" s="13">
        <f t="shared" si="30"/>
        <v>27.251392349999968</v>
      </c>
      <c r="V120" s="13">
        <f t="shared" si="31"/>
        <v>28.461536750000032</v>
      </c>
      <c r="W120" s="13">
        <f t="shared" si="32"/>
        <v>27.605527600000009</v>
      </c>
      <c r="X120" s="13">
        <f t="shared" si="33"/>
        <v>21.681742699999965</v>
      </c>
      <c r="Y120" s="13">
        <f t="shared" si="34"/>
        <v>4.4168633499999963</v>
      </c>
      <c r="AC120" s="30"/>
      <c r="AD120" s="31"/>
    </row>
    <row r="121" spans="1:30" x14ac:dyDescent="0.2">
      <c r="A121">
        <f t="shared" si="25"/>
        <v>1975.75</v>
      </c>
      <c r="B121" s="22">
        <f t="shared" si="15"/>
        <v>20.515603607604056</v>
      </c>
      <c r="C121" s="22">
        <f xml:space="preserve"> (1000000000/52)*G121/F121</f>
        <v>20.023918720482342</v>
      </c>
      <c r="D121" s="17">
        <v>20.515603607604056</v>
      </c>
      <c r="E121" s="17">
        <f xml:space="preserve"> C121 - I121 - 0.75</f>
        <v>20.505834573441316</v>
      </c>
      <c r="F121" s="23">
        <v>156440795</v>
      </c>
      <c r="G121" s="27">
        <v>162.89300370967729</v>
      </c>
      <c r="H121" s="11">
        <f t="shared" si="16"/>
        <v>-3.0538746728714572E-3</v>
      </c>
      <c r="I121" s="11">
        <f t="shared" si="17"/>
        <v>-1.2319158529589749</v>
      </c>
      <c r="J121" s="14">
        <v>5.4022804650443609E-2</v>
      </c>
      <c r="K121" s="14">
        <v>0.10334708510810853</v>
      </c>
      <c r="L121" s="14">
        <v>7.3986420686497384E-2</v>
      </c>
      <c r="M121" s="14">
        <v>0.20070348930868309</v>
      </c>
      <c r="N121" s="14">
        <v>0.14483261185586174</v>
      </c>
      <c r="O121" s="14">
        <v>0.15047605800861419</v>
      </c>
      <c r="P121" s="14">
        <v>0.12771715943206963</v>
      </c>
      <c r="Q121" s="14">
        <v>0.1449143709497219</v>
      </c>
      <c r="R121" s="13">
        <f t="shared" si="27"/>
        <v>4.8139241975000076</v>
      </c>
      <c r="S121" s="13">
        <f t="shared" si="28"/>
        <v>16.953816549999978</v>
      </c>
      <c r="T121" s="13">
        <f t="shared" si="29"/>
        <v>24.983083750000006</v>
      </c>
      <c r="U121" s="13">
        <f t="shared" si="30"/>
        <v>27.327342774999966</v>
      </c>
      <c r="V121" s="13">
        <f t="shared" si="31"/>
        <v>28.510886375000034</v>
      </c>
      <c r="W121" s="13">
        <f t="shared" si="32"/>
        <v>27.61109440000001</v>
      </c>
      <c r="X121" s="13">
        <f t="shared" si="33"/>
        <v>21.643497549999964</v>
      </c>
      <c r="Y121" s="13">
        <f t="shared" si="34"/>
        <v>4.3928017749999961</v>
      </c>
      <c r="AC121" s="30"/>
      <c r="AD121" s="31"/>
    </row>
    <row r="122" spans="1:30" x14ac:dyDescent="0.2">
      <c r="A122">
        <f t="shared" si="25"/>
        <v>1976</v>
      </c>
      <c r="B122" s="22">
        <f t="shared" si="15"/>
        <v>20.663596320849535</v>
      </c>
      <c r="C122" s="22">
        <f xml:space="preserve"> (1000000000/52)*G122/F122</f>
        <v>20.170053155818771</v>
      </c>
      <c r="D122" s="17">
        <v>20.663596320849535</v>
      </c>
      <c r="E122" s="17">
        <f xml:space="preserve"> C122 - I122 - 0.75</f>
        <v>20.654956263099823</v>
      </c>
      <c r="F122" s="23">
        <v>157174491.5</v>
      </c>
      <c r="G122" s="27">
        <v>164.85132811127684</v>
      </c>
      <c r="H122" s="11">
        <f t="shared" si="16"/>
        <v>-2.9872543220769866E-3</v>
      </c>
      <c r="I122" s="11">
        <f t="shared" si="17"/>
        <v>-1.2349031072810519</v>
      </c>
      <c r="J122" s="14">
        <v>5.3925805196064672E-2</v>
      </c>
      <c r="K122" s="14">
        <v>0.10331496565467976</v>
      </c>
      <c r="L122" s="14">
        <v>7.4083740687922645E-2</v>
      </c>
      <c r="M122" s="14">
        <v>0.2017759714861391</v>
      </c>
      <c r="N122" s="14">
        <v>0.1445671294948643</v>
      </c>
      <c r="O122" s="14">
        <v>0.14954901234604256</v>
      </c>
      <c r="P122" s="14">
        <v>0.12764471875091682</v>
      </c>
      <c r="Q122" s="14">
        <v>0.14513865638337017</v>
      </c>
      <c r="R122" s="13">
        <f t="shared" si="27"/>
        <v>4.7998184800000079</v>
      </c>
      <c r="S122" s="13">
        <f t="shared" si="28"/>
        <v>17.016254399999976</v>
      </c>
      <c r="T122" s="13">
        <f t="shared" si="29"/>
        <v>25.051830000000006</v>
      </c>
      <c r="U122" s="13">
        <f t="shared" si="30"/>
        <v>27.403293199999965</v>
      </c>
      <c r="V122" s="13">
        <f t="shared" si="31"/>
        <v>28.560236000000035</v>
      </c>
      <c r="W122" s="13">
        <f t="shared" si="32"/>
        <v>27.61666120000001</v>
      </c>
      <c r="X122" s="13">
        <f t="shared" si="33"/>
        <v>21.605252399999962</v>
      </c>
      <c r="Y122" s="13">
        <f t="shared" si="34"/>
        <v>4.368740199999996</v>
      </c>
      <c r="AC122" s="30"/>
      <c r="AD122" s="31"/>
    </row>
    <row r="123" spans="1:30" x14ac:dyDescent="0.2">
      <c r="A123">
        <f t="shared" si="25"/>
        <v>1976.25</v>
      </c>
      <c r="B123" s="22">
        <f t="shared" si="15"/>
        <v>20.613117473732959</v>
      </c>
      <c r="C123" s="22">
        <f xml:space="preserve"> (1000000000/52)*G123/F123</f>
        <v>20.122590463953372</v>
      </c>
      <c r="D123" s="17">
        <v>20.613117473732959</v>
      </c>
      <c r="E123" s="17">
        <f xml:space="preserve"> C123 - I123 - 0.75</f>
        <v>20.610414205205704</v>
      </c>
      <c r="F123" s="23">
        <v>157868188</v>
      </c>
      <c r="G123" s="27">
        <v>165.18927850934071</v>
      </c>
      <c r="H123" s="11">
        <f t="shared" si="16"/>
        <v>-2.92063397128025E-3</v>
      </c>
      <c r="I123" s="11">
        <f t="shared" si="17"/>
        <v>-1.2378237412523321</v>
      </c>
      <c r="J123" s="14">
        <v>5.3828805741685741E-2</v>
      </c>
      <c r="K123" s="14">
        <v>0.10328284620125101</v>
      </c>
      <c r="L123" s="14">
        <v>7.4181060689347905E-2</v>
      </c>
      <c r="M123" s="14">
        <v>0.20284845366359511</v>
      </c>
      <c r="N123" s="14">
        <v>0.14430164713386687</v>
      </c>
      <c r="O123" s="14">
        <v>0.14862196668347094</v>
      </c>
      <c r="P123" s="14">
        <v>0.12757227806976401</v>
      </c>
      <c r="Q123" s="14">
        <v>0.14536294181701845</v>
      </c>
      <c r="R123" s="13">
        <f t="shared" si="27"/>
        <v>4.7857127625000082</v>
      </c>
      <c r="S123" s="13">
        <f t="shared" si="28"/>
        <v>17.078692249999975</v>
      </c>
      <c r="T123" s="13">
        <f t="shared" si="29"/>
        <v>25.120576250000006</v>
      </c>
      <c r="U123" s="13">
        <f t="shared" si="30"/>
        <v>27.479243624999963</v>
      </c>
      <c r="V123" s="13">
        <f t="shared" si="31"/>
        <v>28.609585625000037</v>
      </c>
      <c r="W123" s="13">
        <f t="shared" si="32"/>
        <v>27.62222800000001</v>
      </c>
      <c r="X123" s="13">
        <f t="shared" si="33"/>
        <v>21.567007249999961</v>
      </c>
      <c r="Y123" s="13">
        <f t="shared" si="34"/>
        <v>4.3446786249999958</v>
      </c>
      <c r="AC123" s="30"/>
      <c r="AD123" s="31"/>
    </row>
    <row r="124" spans="1:30" x14ac:dyDescent="0.2">
      <c r="A124">
        <f t="shared" si="25"/>
        <v>1976.5</v>
      </c>
      <c r="B124" s="22">
        <f t="shared" si="15"/>
        <v>20.604829012999055</v>
      </c>
      <c r="C124" s="22">
        <f xml:space="preserve"> (1000000000/52)*G124/F124</f>
        <v>20.113232819047056</v>
      </c>
      <c r="D124" s="17">
        <v>20.604829012999055</v>
      </c>
      <c r="E124" s="17">
        <f xml:space="preserve"> C124 - I124 - 0.75</f>
        <v>20.603910573919872</v>
      </c>
      <c r="F124" s="23">
        <v>158615884.5</v>
      </c>
      <c r="G124" s="27">
        <v>165.894467114874</v>
      </c>
      <c r="H124" s="11">
        <f t="shared" si="16"/>
        <v>-2.8540136204834535E-3</v>
      </c>
      <c r="I124" s="11">
        <f t="shared" si="17"/>
        <v>-1.2406777548728156</v>
      </c>
      <c r="J124" s="14">
        <v>5.373180628730681E-2</v>
      </c>
      <c r="K124" s="14">
        <v>0.10325072674782226</v>
      </c>
      <c r="L124" s="14">
        <v>7.427838069077318E-2</v>
      </c>
      <c r="M124" s="14">
        <v>0.20392093584105112</v>
      </c>
      <c r="N124" s="14">
        <v>0.14403616477286943</v>
      </c>
      <c r="O124" s="14">
        <v>0.14769492102089932</v>
      </c>
      <c r="P124" s="14">
        <v>0.1274998373886112</v>
      </c>
      <c r="Q124" s="14">
        <v>0.14558722725066672</v>
      </c>
      <c r="R124" s="13">
        <f t="shared" si="27"/>
        <v>4.7716070450000085</v>
      </c>
      <c r="S124" s="13">
        <f t="shared" si="28"/>
        <v>17.141130099999973</v>
      </c>
      <c r="T124" s="13">
        <f t="shared" si="29"/>
        <v>25.189322500000006</v>
      </c>
      <c r="U124" s="13">
        <f t="shared" si="30"/>
        <v>27.555194049999962</v>
      </c>
      <c r="V124" s="13">
        <f t="shared" si="31"/>
        <v>28.658935250000038</v>
      </c>
      <c r="W124" s="13">
        <f t="shared" si="32"/>
        <v>27.627794800000011</v>
      </c>
      <c r="X124" s="13">
        <f t="shared" si="33"/>
        <v>21.528762099999959</v>
      </c>
      <c r="Y124" s="13">
        <f t="shared" si="34"/>
        <v>4.3206170499999956</v>
      </c>
      <c r="AC124" s="30"/>
      <c r="AD124" s="31"/>
    </row>
    <row r="125" spans="1:30" x14ac:dyDescent="0.2">
      <c r="A125">
        <f t="shared" si="25"/>
        <v>1976.75</v>
      </c>
      <c r="B125" s="22">
        <f t="shared" si="15"/>
        <v>20.654990695620803</v>
      </c>
      <c r="C125" s="22">
        <f xml:space="preserve"> (1000000000/52)*G125/F125</f>
        <v>20.169740252628049</v>
      </c>
      <c r="D125" s="17">
        <v>20.654990695620803</v>
      </c>
      <c r="E125" s="17">
        <f xml:space="preserve"> C125 - I125 - 0.75</f>
        <v>20.6600561475232</v>
      </c>
      <c r="F125" s="23">
        <v>159305581</v>
      </c>
      <c r="G125" s="27">
        <v>167.0839138573279</v>
      </c>
      <c r="H125" s="11">
        <f t="shared" si="16"/>
        <v>3.6185997766637848E-4</v>
      </c>
      <c r="I125" s="11">
        <f t="shared" si="17"/>
        <v>-1.2403158948951492</v>
      </c>
      <c r="J125" s="14">
        <v>5.3485639564031941E-2</v>
      </c>
      <c r="K125" s="14">
        <v>0.10309569581522177</v>
      </c>
      <c r="L125" s="14">
        <v>7.4415084376784735E-2</v>
      </c>
      <c r="M125" s="14">
        <v>0.20488626993729558</v>
      </c>
      <c r="N125" s="14">
        <v>0.1440993687653121</v>
      </c>
      <c r="O125" s="14">
        <v>0.14663314243684789</v>
      </c>
      <c r="P125" s="14">
        <v>0.12752041773136602</v>
      </c>
      <c r="Q125" s="14">
        <v>0.14586438137314001</v>
      </c>
      <c r="R125" s="13">
        <f t="shared" si="27"/>
        <v>4.7575013275000089</v>
      </c>
      <c r="S125" s="13">
        <f t="shared" si="28"/>
        <v>17.203567949999972</v>
      </c>
      <c r="T125" s="13">
        <f t="shared" si="29"/>
        <v>25.258068750000007</v>
      </c>
      <c r="U125" s="13">
        <f t="shared" si="30"/>
        <v>27.63114447499996</v>
      </c>
      <c r="V125" s="13">
        <f t="shared" si="31"/>
        <v>28.708284875000039</v>
      </c>
      <c r="W125" s="13">
        <f t="shared" si="32"/>
        <v>27.633361600000011</v>
      </c>
      <c r="X125" s="13">
        <f t="shared" si="33"/>
        <v>21.490516949999957</v>
      </c>
      <c r="Y125" s="13">
        <f t="shared" si="34"/>
        <v>4.2965554749999955</v>
      </c>
      <c r="AC125" s="30"/>
      <c r="AD125" s="31"/>
    </row>
    <row r="126" spans="1:30" x14ac:dyDescent="0.2">
      <c r="A126">
        <f t="shared" si="25"/>
        <v>1977</v>
      </c>
      <c r="B126" s="22">
        <f t="shared" si="15"/>
        <v>20.66432222339968</v>
      </c>
      <c r="C126" s="22">
        <f xml:space="preserve"> (1000000000/52)*G126/F126</f>
        <v>20.185860536038007</v>
      </c>
      <c r="D126" s="17">
        <v>20.66432222339968</v>
      </c>
      <c r="E126" s="17">
        <f xml:space="preserve"> C126 - I126 - 0.75</f>
        <v>20.675748310473395</v>
      </c>
      <c r="F126" s="23">
        <v>159992321.5</v>
      </c>
      <c r="G126" s="27">
        <v>167.93829980906963</v>
      </c>
      <c r="H126" s="11">
        <f t="shared" si="16"/>
        <v>4.2812045976267036E-4</v>
      </c>
      <c r="I126" s="11">
        <f t="shared" si="17"/>
        <v>-1.2398877744353864</v>
      </c>
      <c r="J126" s="14">
        <v>5.3239472840757071E-2</v>
      </c>
      <c r="K126" s="14">
        <v>0.10294066488262127</v>
      </c>
      <c r="L126" s="14">
        <v>7.4551788062796304E-2</v>
      </c>
      <c r="M126" s="14">
        <v>0.20585160403354005</v>
      </c>
      <c r="N126" s="14">
        <v>0.14416257275775474</v>
      </c>
      <c r="O126" s="14">
        <v>0.14557136385279645</v>
      </c>
      <c r="P126" s="14">
        <v>0.12754099807412086</v>
      </c>
      <c r="Q126" s="14">
        <v>0.14614153549561326</v>
      </c>
      <c r="R126" s="13">
        <f t="shared" si="27"/>
        <v>4.7433956100000092</v>
      </c>
      <c r="S126" s="13">
        <f t="shared" si="28"/>
        <v>17.26600579999997</v>
      </c>
      <c r="T126" s="13">
        <f t="shared" si="29"/>
        <v>25.326815000000007</v>
      </c>
      <c r="U126" s="13">
        <f t="shared" si="30"/>
        <v>27.707094899999959</v>
      </c>
      <c r="V126" s="13">
        <f t="shared" si="31"/>
        <v>28.757634500000041</v>
      </c>
      <c r="W126" s="13">
        <f t="shared" si="32"/>
        <v>27.638928400000012</v>
      </c>
      <c r="X126" s="13">
        <f t="shared" si="33"/>
        <v>21.452271799999956</v>
      </c>
      <c r="Y126" s="13">
        <f t="shared" si="34"/>
        <v>4.2724938999999953</v>
      </c>
      <c r="AC126" s="30"/>
      <c r="AD126" s="31"/>
    </row>
    <row r="127" spans="1:30" x14ac:dyDescent="0.2">
      <c r="A127">
        <f t="shared" si="25"/>
        <v>1977.25</v>
      </c>
      <c r="B127" s="22">
        <f t="shared" si="15"/>
        <v>20.965322719172363</v>
      </c>
      <c r="C127" s="22">
        <f xml:space="preserve"> (1000000000/52)*G127/F127</f>
        <v>20.487643839699832</v>
      </c>
      <c r="D127" s="17">
        <v>20.965322719172363</v>
      </c>
      <c r="E127" s="17">
        <f xml:space="preserve"> C127 - I127 - 0.75</f>
        <v>20.977037233193361</v>
      </c>
      <c r="F127" s="23">
        <v>160731062</v>
      </c>
      <c r="G127" s="27">
        <v>171.23603911610101</v>
      </c>
      <c r="H127" s="11">
        <f t="shared" si="16"/>
        <v>4.9438094185890748E-4</v>
      </c>
      <c r="I127" s="11">
        <f t="shared" si="17"/>
        <v>-1.2393933934935275</v>
      </c>
      <c r="J127" s="14">
        <v>5.2993306117482195E-2</v>
      </c>
      <c r="K127" s="14">
        <v>0.10278563395002077</v>
      </c>
      <c r="L127" s="14">
        <v>7.4688491748807873E-2</v>
      </c>
      <c r="M127" s="14">
        <v>0.20681693812978452</v>
      </c>
      <c r="N127" s="14">
        <v>0.14422577675019738</v>
      </c>
      <c r="O127" s="14">
        <v>0.14450958526874502</v>
      </c>
      <c r="P127" s="14">
        <v>0.12756157841687571</v>
      </c>
      <c r="Q127" s="14">
        <v>0.14641868961808652</v>
      </c>
      <c r="R127" s="13">
        <f t="shared" si="27"/>
        <v>4.7292898925000095</v>
      </c>
      <c r="S127" s="13">
        <f t="shared" si="28"/>
        <v>17.328443649999969</v>
      </c>
      <c r="T127" s="13">
        <f t="shared" si="29"/>
        <v>25.395561250000007</v>
      </c>
      <c r="U127" s="13">
        <f t="shared" si="30"/>
        <v>27.783045324999957</v>
      </c>
      <c r="V127" s="13">
        <f t="shared" si="31"/>
        <v>28.806984125000042</v>
      </c>
      <c r="W127" s="13">
        <f t="shared" si="32"/>
        <v>27.644495200000012</v>
      </c>
      <c r="X127" s="13">
        <f t="shared" si="33"/>
        <v>21.414026649999954</v>
      </c>
      <c r="Y127" s="13">
        <f t="shared" si="34"/>
        <v>4.2484323249999951</v>
      </c>
      <c r="AC127" s="30"/>
      <c r="AD127" s="31"/>
    </row>
    <row r="128" spans="1:30" x14ac:dyDescent="0.2">
      <c r="A128">
        <f t="shared" si="25"/>
        <v>1977.5</v>
      </c>
      <c r="B128" s="22">
        <f t="shared" si="15"/>
        <v>21.052961789696006</v>
      </c>
      <c r="C128" s="22">
        <f xml:space="preserve"> (1000000000/52)*G128/F128</f>
        <v>20.574587144882255</v>
      </c>
      <c r="D128" s="17">
        <v>21.052961789696006</v>
      </c>
      <c r="E128" s="17">
        <f xml:space="preserve"> C128 - I128 - 0.75</f>
        <v>21.063419896951828</v>
      </c>
      <c r="F128" s="23">
        <v>161506802.5</v>
      </c>
      <c r="G128" s="27">
        <v>172.79266069143193</v>
      </c>
      <c r="H128" s="11">
        <f t="shared" si="16"/>
        <v>5.6064142395419701E-4</v>
      </c>
      <c r="I128" s="11">
        <f t="shared" si="17"/>
        <v>-1.2388327520695732</v>
      </c>
      <c r="J128" s="14">
        <v>5.2747139394207325E-2</v>
      </c>
      <c r="K128" s="14">
        <v>0.10263060301742029</v>
      </c>
      <c r="L128" s="14">
        <v>7.4825195434819441E-2</v>
      </c>
      <c r="M128" s="14">
        <v>0.20778227222602899</v>
      </c>
      <c r="N128" s="14">
        <v>0.14428898074264002</v>
      </c>
      <c r="O128" s="14">
        <v>0.14344780668469356</v>
      </c>
      <c r="P128" s="14">
        <v>0.12758215875963053</v>
      </c>
      <c r="Q128" s="14">
        <v>0.1466958437405598</v>
      </c>
      <c r="R128" s="13">
        <f t="shared" si="27"/>
        <v>4.7151841750000099</v>
      </c>
      <c r="S128" s="13">
        <f t="shared" si="28"/>
        <v>17.390881499999967</v>
      </c>
      <c r="T128" s="13">
        <f t="shared" si="29"/>
        <v>25.464307500000007</v>
      </c>
      <c r="U128" s="13">
        <f t="shared" si="30"/>
        <v>27.858995749999956</v>
      </c>
      <c r="V128" s="13">
        <f t="shared" si="31"/>
        <v>28.856333750000044</v>
      </c>
      <c r="W128" s="13">
        <f t="shared" si="32"/>
        <v>27.650062000000013</v>
      </c>
      <c r="X128" s="13">
        <f t="shared" si="33"/>
        <v>21.375781499999952</v>
      </c>
      <c r="Y128" s="13">
        <f t="shared" si="34"/>
        <v>4.224370749999995</v>
      </c>
      <c r="AC128" s="30"/>
      <c r="AD128" s="31"/>
    </row>
    <row r="129" spans="1:30" x14ac:dyDescent="0.2">
      <c r="A129">
        <f t="shared" si="25"/>
        <v>1977.75</v>
      </c>
      <c r="B129" s="22">
        <f t="shared" si="15"/>
        <v>21.144003222514122</v>
      </c>
      <c r="C129" s="22">
        <f xml:space="preserve"> (1000000000/52)*G129/F129</f>
        <v>20.673759989328616</v>
      </c>
      <c r="D129" s="17">
        <v>21.144003222514122</v>
      </c>
      <c r="E129" s="17">
        <f xml:space="preserve"> C129 - I129 - 0.75</f>
        <v>21.159118691946684</v>
      </c>
      <c r="F129" s="23">
        <v>162214543</v>
      </c>
      <c r="G129" s="27">
        <v>174.38639549555256</v>
      </c>
      <c r="H129" s="11">
        <f t="shared" si="16"/>
        <v>3.4740494515039652E-3</v>
      </c>
      <c r="I129" s="11">
        <f t="shared" si="17"/>
        <v>-1.2353587026180692</v>
      </c>
      <c r="J129" s="14">
        <v>5.2484449979563835E-2</v>
      </c>
      <c r="K129" s="14">
        <v>0.10240692089794068</v>
      </c>
      <c r="L129" s="14">
        <v>7.4883706377565265E-2</v>
      </c>
      <c r="M129" s="14">
        <v>0.2082973168807781</v>
      </c>
      <c r="N129" s="14">
        <v>0.14495559466715591</v>
      </c>
      <c r="O129" s="14">
        <v>0.1425053318996784</v>
      </c>
      <c r="P129" s="14">
        <v>0.12750998072130593</v>
      </c>
      <c r="Q129" s="14">
        <v>0.1469566985760119</v>
      </c>
      <c r="R129" s="13">
        <f t="shared" si="27"/>
        <v>4.7010784575000102</v>
      </c>
      <c r="S129" s="13">
        <f t="shared" si="28"/>
        <v>17.453319349999965</v>
      </c>
      <c r="T129" s="13">
        <f t="shared" si="29"/>
        <v>25.533053750000008</v>
      </c>
      <c r="U129" s="13">
        <f t="shared" si="30"/>
        <v>27.934946174999954</v>
      </c>
      <c r="V129" s="13">
        <f t="shared" si="31"/>
        <v>28.905683375000045</v>
      </c>
      <c r="W129" s="13">
        <f t="shared" si="32"/>
        <v>27.655628800000013</v>
      </c>
      <c r="X129" s="13">
        <f t="shared" si="33"/>
        <v>21.337536349999951</v>
      </c>
      <c r="Y129" s="13">
        <f t="shared" si="34"/>
        <v>4.2003091749999948</v>
      </c>
      <c r="AC129" s="30"/>
      <c r="AD129" s="31"/>
    </row>
    <row r="130" spans="1:30" x14ac:dyDescent="0.2">
      <c r="A130">
        <f t="shared" si="25"/>
        <v>1978</v>
      </c>
      <c r="B130" s="22">
        <f t="shared" si="15"/>
        <v>21.12297252074308</v>
      </c>
      <c r="C130" s="22">
        <f xml:space="preserve"> (1000000000/52)*G130/F130</f>
        <v>20.663317574475556</v>
      </c>
      <c r="D130" s="17">
        <v>21.12297252074308</v>
      </c>
      <c r="E130" s="17">
        <f xml:space="preserve"> C130 - I130 - 0.75</f>
        <v>21.145145213721477</v>
      </c>
      <c r="F130" s="23">
        <v>162900508.25</v>
      </c>
      <c r="G130" s="27">
        <v>175.03537662068771</v>
      </c>
      <c r="H130" s="11">
        <f t="shared" si="16"/>
        <v>3.5310633721481115E-3</v>
      </c>
      <c r="I130" s="11">
        <f t="shared" si="17"/>
        <v>-1.2318276392459211</v>
      </c>
      <c r="J130" s="14">
        <v>5.2221760564920339E-2</v>
      </c>
      <c r="K130" s="14">
        <v>0.10218323877846107</v>
      </c>
      <c r="L130" s="14">
        <v>7.4942217320311089E-2</v>
      </c>
      <c r="M130" s="14">
        <v>0.20881236153552721</v>
      </c>
      <c r="N130" s="14">
        <v>0.14562220859167177</v>
      </c>
      <c r="O130" s="14">
        <v>0.14156285711466321</v>
      </c>
      <c r="P130" s="14">
        <v>0.12743780268298133</v>
      </c>
      <c r="Q130" s="14">
        <v>0.14721755341146397</v>
      </c>
      <c r="R130" s="13">
        <f t="shared" si="27"/>
        <v>4.6869727400000105</v>
      </c>
      <c r="S130" s="13">
        <f t="shared" si="28"/>
        <v>17.515757199999964</v>
      </c>
      <c r="T130" s="13">
        <f t="shared" si="29"/>
        <v>25.601800000000008</v>
      </c>
      <c r="U130" s="13">
        <f t="shared" si="30"/>
        <v>28.010896599999953</v>
      </c>
      <c r="V130" s="13">
        <f t="shared" si="31"/>
        <v>28.955033000000046</v>
      </c>
      <c r="W130" s="13">
        <f t="shared" si="32"/>
        <v>27.661195600000013</v>
      </c>
      <c r="X130" s="13">
        <f t="shared" si="33"/>
        <v>21.299291199999949</v>
      </c>
      <c r="Y130" s="13">
        <f t="shared" si="34"/>
        <v>4.1762475999999946</v>
      </c>
      <c r="AC130" s="30"/>
      <c r="AD130" s="31"/>
    </row>
    <row r="131" spans="1:30" x14ac:dyDescent="0.2">
      <c r="A131">
        <f t="shared" si="25"/>
        <v>1978.25</v>
      </c>
      <c r="B131" s="22">
        <f t="shared" si="15"/>
        <v>21.611428135553506</v>
      </c>
      <c r="C131" s="22">
        <f xml:space="preserve"> (1000000000/52)*G131/F131</f>
        <v>21.162695305563872</v>
      </c>
      <c r="D131" s="17">
        <v>21.611428135553506</v>
      </c>
      <c r="E131" s="17">
        <f xml:space="preserve"> C131 - I131 - 0.75</f>
        <v>21.640934867517</v>
      </c>
      <c r="F131" s="23">
        <v>163593473.5</v>
      </c>
      <c r="G131" s="27">
        <v>180.02809935028554</v>
      </c>
      <c r="H131" s="11">
        <f t="shared" si="16"/>
        <v>3.5880772927944248E-3</v>
      </c>
      <c r="I131" s="11">
        <f t="shared" si="17"/>
        <v>-1.2282395619531266</v>
      </c>
      <c r="J131" s="14">
        <v>5.1959071150276849E-2</v>
      </c>
      <c r="K131" s="14">
        <v>0.10195955665898146</v>
      </c>
      <c r="L131" s="14">
        <v>7.5000728263056898E-2</v>
      </c>
      <c r="M131" s="14">
        <v>0.20932740619027632</v>
      </c>
      <c r="N131" s="14">
        <v>0.14628882251618763</v>
      </c>
      <c r="O131" s="14">
        <v>0.14062038232964805</v>
      </c>
      <c r="P131" s="14">
        <v>0.12736562464465673</v>
      </c>
      <c r="Q131" s="14">
        <v>0.14747840824691605</v>
      </c>
      <c r="R131" s="13">
        <f t="shared" si="27"/>
        <v>4.6728670225000108</v>
      </c>
      <c r="S131" s="13">
        <f t="shared" si="28"/>
        <v>17.578195049999962</v>
      </c>
      <c r="T131" s="13">
        <f t="shared" si="29"/>
        <v>25.670546250000008</v>
      </c>
      <c r="U131" s="13">
        <f t="shared" si="30"/>
        <v>28.086847024999951</v>
      </c>
      <c r="V131" s="13">
        <f t="shared" si="31"/>
        <v>29.004382625000048</v>
      </c>
      <c r="W131" s="13">
        <f t="shared" si="32"/>
        <v>27.666762400000014</v>
      </c>
      <c r="X131" s="13">
        <f t="shared" si="33"/>
        <v>21.261046049999948</v>
      </c>
      <c r="Y131" s="13">
        <f t="shared" si="34"/>
        <v>4.1521860249999945</v>
      </c>
      <c r="AC131" s="30"/>
      <c r="AD131" s="31"/>
    </row>
    <row r="132" spans="1:30" x14ac:dyDescent="0.2">
      <c r="A132">
        <f t="shared" si="25"/>
        <v>1978.5</v>
      </c>
      <c r="B132" s="22">
        <f t="shared" si="15"/>
        <v>21.598193684528134</v>
      </c>
      <c r="C132" s="22">
        <f xml:space="preserve"> (1000000000/52)*G132/F132</f>
        <v>21.15416211599241</v>
      </c>
      <c r="D132" s="17">
        <v>21.598193684528134</v>
      </c>
      <c r="E132" s="17">
        <f xml:space="preserve"> C132 - I132 - 0.75</f>
        <v>21.628756586732095</v>
      </c>
      <c r="F132" s="23">
        <v>164330438.75</v>
      </c>
      <c r="G132" s="27">
        <v>180.76618257930235</v>
      </c>
      <c r="H132" s="11">
        <f t="shared" si="16"/>
        <v>3.6450912134408566E-3</v>
      </c>
      <c r="I132" s="11">
        <f t="shared" si="17"/>
        <v>-1.2245944707396856</v>
      </c>
      <c r="J132" s="14">
        <v>5.1696381735633359E-2</v>
      </c>
      <c r="K132" s="14">
        <v>0.10173587453950185</v>
      </c>
      <c r="L132" s="14">
        <v>7.5059239205802722E-2</v>
      </c>
      <c r="M132" s="14">
        <v>0.20984245084502542</v>
      </c>
      <c r="N132" s="14">
        <v>0.14695543644070352</v>
      </c>
      <c r="O132" s="14">
        <v>0.13967790754463288</v>
      </c>
      <c r="P132" s="14">
        <v>0.1272934466063321</v>
      </c>
      <c r="Q132" s="14">
        <v>0.14773926308236812</v>
      </c>
      <c r="R132" s="13">
        <f t="shared" si="27"/>
        <v>4.6587613050000112</v>
      </c>
      <c r="S132" s="13">
        <f t="shared" si="28"/>
        <v>17.640632899999961</v>
      </c>
      <c r="T132" s="13">
        <f t="shared" si="29"/>
        <v>25.739292500000008</v>
      </c>
      <c r="U132" s="13">
        <f t="shared" si="30"/>
        <v>28.16279744999995</v>
      </c>
      <c r="V132" s="13">
        <f t="shared" si="31"/>
        <v>29.053732250000049</v>
      </c>
      <c r="W132" s="13">
        <f t="shared" si="32"/>
        <v>27.672329200000014</v>
      </c>
      <c r="X132" s="13">
        <f t="shared" si="33"/>
        <v>21.222800899999946</v>
      </c>
      <c r="Y132" s="13">
        <f t="shared" si="34"/>
        <v>4.1281244499999943</v>
      </c>
      <c r="AC132" s="30"/>
      <c r="AD132" s="31"/>
    </row>
    <row r="133" spans="1:30" x14ac:dyDescent="0.2">
      <c r="A133">
        <f t="shared" si="25"/>
        <v>1978.75</v>
      </c>
      <c r="B133" s="22">
        <f t="shared" si="15"/>
        <v>21.738293410345129</v>
      </c>
      <c r="C133" s="22">
        <f xml:space="preserve"> (1000000000/52)*G133/F133</f>
        <v>21.296875121898452</v>
      </c>
      <c r="D133" s="17">
        <v>21.738293410345129</v>
      </c>
      <c r="E133" s="17">
        <f xml:space="preserve"> C133 - I133 - 0.75</f>
        <v>21.767072568330374</v>
      </c>
      <c r="F133" s="23">
        <v>165086404</v>
      </c>
      <c r="G133" s="27">
        <v>182.82287557618642</v>
      </c>
      <c r="H133" s="11">
        <f t="shared" si="16"/>
        <v>4.3970243077646127E-3</v>
      </c>
      <c r="I133" s="11">
        <f t="shared" si="17"/>
        <v>-1.220197446431921</v>
      </c>
      <c r="J133" s="14">
        <v>5.141588004839355E-2</v>
      </c>
      <c r="K133" s="14">
        <v>0.10143984355609721</v>
      </c>
      <c r="L133" s="14">
        <v>7.5035945261555478E-2</v>
      </c>
      <c r="M133" s="14">
        <v>0.21074161790733575</v>
      </c>
      <c r="N133" s="14">
        <v>0.14740170162247929</v>
      </c>
      <c r="O133" s="14">
        <v>0.13871869229581651</v>
      </c>
      <c r="P133" s="14">
        <v>0.12722713464073215</v>
      </c>
      <c r="Q133" s="14">
        <v>0.14801918466759009</v>
      </c>
      <c r="R133" s="13">
        <f t="shared" si="27"/>
        <v>4.6446555875000115</v>
      </c>
      <c r="S133" s="13">
        <f t="shared" si="28"/>
        <v>17.703070749999959</v>
      </c>
      <c r="T133" s="13">
        <f t="shared" si="29"/>
        <v>25.808038750000009</v>
      </c>
      <c r="U133" s="13">
        <f t="shared" si="30"/>
        <v>28.238747874999948</v>
      </c>
      <c r="V133" s="13">
        <f t="shared" si="31"/>
        <v>29.103081875000051</v>
      </c>
      <c r="W133" s="13">
        <f t="shared" si="32"/>
        <v>27.677896000000015</v>
      </c>
      <c r="X133" s="13">
        <f t="shared" si="33"/>
        <v>21.184555749999944</v>
      </c>
      <c r="Y133" s="13">
        <f t="shared" si="34"/>
        <v>4.1040628749999941</v>
      </c>
      <c r="AC133" s="30"/>
      <c r="AD133" s="31"/>
    </row>
    <row r="134" spans="1:30" x14ac:dyDescent="0.2">
      <c r="A134">
        <f t="shared" si="25"/>
        <v>1979</v>
      </c>
      <c r="B134" s="22">
        <f t="shared" si="15"/>
        <v>21.693011047330941</v>
      </c>
      <c r="C134" s="22">
        <f xml:space="preserve"> (1000000000/52)*G134/F134</f>
        <v>21.258033606738575</v>
      </c>
      <c r="D134" s="17">
        <v>21.693011047330941</v>
      </c>
      <c r="E134" s="17">
        <f xml:space="preserve"> C134 - I134 - 0.75</f>
        <v>21.723769380957322</v>
      </c>
      <c r="F134" s="23">
        <v>165809676.5</v>
      </c>
      <c r="G134" s="27">
        <v>183.28895911869145</v>
      </c>
      <c r="H134" s="11">
        <f t="shared" si="16"/>
        <v>4.4616722131758501E-3</v>
      </c>
      <c r="I134" s="11">
        <f t="shared" si="17"/>
        <v>-1.2157357742187451</v>
      </c>
      <c r="J134" s="14">
        <v>5.1135378361153741E-2</v>
      </c>
      <c r="K134" s="14">
        <v>0.10114381257269257</v>
      </c>
      <c r="L134" s="14">
        <v>7.5012651317308235E-2</v>
      </c>
      <c r="M134" s="14">
        <v>0.21164078496964606</v>
      </c>
      <c r="N134" s="14">
        <v>0.14784796680425505</v>
      </c>
      <c r="O134" s="14">
        <v>0.13775947704700012</v>
      </c>
      <c r="P134" s="14">
        <v>0.12716082267513218</v>
      </c>
      <c r="Q134" s="14">
        <v>0.14829910625281206</v>
      </c>
      <c r="R134" s="13">
        <f t="shared" si="27"/>
        <v>4.6305498700000118</v>
      </c>
      <c r="S134" s="13">
        <f t="shared" si="28"/>
        <v>17.765508599999958</v>
      </c>
      <c r="T134" s="13">
        <f t="shared" si="29"/>
        <v>25.876785000000009</v>
      </c>
      <c r="U134" s="13">
        <f t="shared" si="30"/>
        <v>28.314698299999947</v>
      </c>
      <c r="V134" s="13">
        <f t="shared" si="31"/>
        <v>29.152431500000052</v>
      </c>
      <c r="W134" s="13">
        <f t="shared" si="32"/>
        <v>27.683462800000015</v>
      </c>
      <c r="X134" s="13">
        <f t="shared" si="33"/>
        <v>21.146310599999943</v>
      </c>
      <c r="Y134" s="13">
        <f t="shared" si="34"/>
        <v>4.0800012999999939</v>
      </c>
      <c r="AC134" s="30"/>
      <c r="AD134" s="31"/>
    </row>
    <row r="135" spans="1:30" x14ac:dyDescent="0.2">
      <c r="A135">
        <f t="shared" si="25"/>
        <v>1979.25</v>
      </c>
      <c r="B135" s="22">
        <f t="shared" si="15"/>
        <v>21.572266105386099</v>
      </c>
      <c r="C135" s="22">
        <f xml:space="preserve"> (1000000000/52)*G135/F135</f>
        <v>21.148897277318852</v>
      </c>
      <c r="D135" s="17">
        <v>21.572266105386099</v>
      </c>
      <c r="E135" s="17">
        <f xml:space="preserve"> C135 - I135 - 0.75</f>
        <v>21.610106731419009</v>
      </c>
      <c r="F135" s="23">
        <v>166491949</v>
      </c>
      <c r="G135" s="27">
        <v>183.09829859888367</v>
      </c>
      <c r="H135" s="11">
        <f t="shared" si="16"/>
        <v>4.5263201185897E-3</v>
      </c>
      <c r="I135" s="11">
        <f t="shared" si="17"/>
        <v>-1.2112094541001555</v>
      </c>
      <c r="J135" s="14">
        <v>5.0854876673913932E-2</v>
      </c>
      <c r="K135" s="14">
        <v>0.10084778158928794</v>
      </c>
      <c r="L135" s="14">
        <v>7.4989357373060991E-2</v>
      </c>
      <c r="M135" s="14">
        <v>0.21253995203195636</v>
      </c>
      <c r="N135" s="14">
        <v>0.14829423198603081</v>
      </c>
      <c r="O135" s="14">
        <v>0.13680026179818372</v>
      </c>
      <c r="P135" s="14">
        <v>0.12709451070953223</v>
      </c>
      <c r="Q135" s="14">
        <v>0.14857902783803401</v>
      </c>
      <c r="R135" s="13">
        <f t="shared" si="27"/>
        <v>4.6164441525000122</v>
      </c>
      <c r="S135" s="13">
        <f t="shared" si="28"/>
        <v>17.827946449999956</v>
      </c>
      <c r="T135" s="13">
        <f t="shared" si="29"/>
        <v>25.945531250000009</v>
      </c>
      <c r="U135" s="13">
        <f t="shared" si="30"/>
        <v>28.390648724999945</v>
      </c>
      <c r="V135" s="13">
        <f t="shared" si="31"/>
        <v>29.201781125000053</v>
      </c>
      <c r="W135" s="13">
        <f t="shared" si="32"/>
        <v>27.689029600000016</v>
      </c>
      <c r="X135" s="13">
        <f t="shared" si="33"/>
        <v>21.108065449999941</v>
      </c>
      <c r="Y135" s="13">
        <f t="shared" si="34"/>
        <v>4.0559397249999938</v>
      </c>
      <c r="AC135" s="30"/>
      <c r="AD135" s="31"/>
    </row>
    <row r="136" spans="1:30" x14ac:dyDescent="0.2">
      <c r="A136">
        <f t="shared" si="25"/>
        <v>1979.5</v>
      </c>
      <c r="B136" s="22">
        <f t="shared" si="15"/>
        <v>21.759287074286462</v>
      </c>
      <c r="C136" s="22">
        <f xml:space="preserve"> (1000000000/52)*G136/F136</f>
        <v>21.341664283827463</v>
      </c>
      <c r="D136" s="17">
        <v>21.759287074286462</v>
      </c>
      <c r="E136" s="17">
        <f xml:space="preserve"> C136 - I136 - 0.75</f>
        <v>21.798282769903615</v>
      </c>
      <c r="F136" s="23">
        <v>167236221.5</v>
      </c>
      <c r="G136" s="27">
        <v>185.59316335813801</v>
      </c>
      <c r="H136" s="11">
        <f t="shared" si="16"/>
        <v>4.5909680240047782E-3</v>
      </c>
      <c r="I136" s="11">
        <f t="shared" si="17"/>
        <v>-1.2066184860761506</v>
      </c>
      <c r="J136" s="14">
        <v>5.057437498667413E-2</v>
      </c>
      <c r="K136" s="14">
        <v>0.1005517506058833</v>
      </c>
      <c r="L136" s="14">
        <v>7.4966063428813748E-2</v>
      </c>
      <c r="M136" s="14">
        <v>0.21343911909426669</v>
      </c>
      <c r="N136" s="14">
        <v>0.14874049716780657</v>
      </c>
      <c r="O136" s="14">
        <v>0.13584104654936735</v>
      </c>
      <c r="P136" s="14">
        <v>0.12702819874393229</v>
      </c>
      <c r="Q136" s="14">
        <v>0.14885894942325598</v>
      </c>
      <c r="R136" s="13">
        <f t="shared" si="27"/>
        <v>4.6023384350000125</v>
      </c>
      <c r="S136" s="13">
        <f t="shared" si="28"/>
        <v>17.890384299999955</v>
      </c>
      <c r="T136" s="13">
        <f t="shared" si="29"/>
        <v>26.014277500000009</v>
      </c>
      <c r="U136" s="13">
        <f t="shared" si="30"/>
        <v>28.466599149999944</v>
      </c>
      <c r="V136" s="13">
        <f t="shared" si="31"/>
        <v>29.251130750000055</v>
      </c>
      <c r="W136" s="13">
        <f t="shared" si="32"/>
        <v>27.694596400000016</v>
      </c>
      <c r="X136" s="13">
        <f t="shared" si="33"/>
        <v>21.06982029999994</v>
      </c>
      <c r="Y136" s="13">
        <f t="shared" si="34"/>
        <v>4.0318781499999936</v>
      </c>
      <c r="AC136" s="30"/>
      <c r="AD136" s="31"/>
    </row>
    <row r="137" spans="1:30" x14ac:dyDescent="0.2">
      <c r="A137">
        <f t="shared" si="25"/>
        <v>1979.75</v>
      </c>
      <c r="B137" s="22">
        <f t="shared" si="15"/>
        <v>21.719302620868131</v>
      </c>
      <c r="C137" s="22">
        <f xml:space="preserve"> (1000000000/52)*G137/F137</f>
        <v>21.29402559699836</v>
      </c>
      <c r="D137" s="17">
        <v>21.719302620868131</v>
      </c>
      <c r="E137" s="17">
        <f xml:space="preserve"> C137 - I137 - 0.75</f>
        <v>21.74090932541505</v>
      </c>
      <c r="F137" s="23">
        <v>168082494</v>
      </c>
      <c r="G137" s="27">
        <v>186.11595234145278</v>
      </c>
      <c r="H137" s="11">
        <f t="shared" si="16"/>
        <v>9.7347576594613225E-3</v>
      </c>
      <c r="I137" s="11">
        <f t="shared" si="17"/>
        <v>-1.1968837284166893</v>
      </c>
      <c r="J137" s="14">
        <v>5.0219447836531921E-2</v>
      </c>
      <c r="K137" s="14">
        <v>0.10015862015345842</v>
      </c>
      <c r="L137" s="14">
        <v>7.4908758475389733E-2</v>
      </c>
      <c r="M137" s="14">
        <v>0.21456830144168398</v>
      </c>
      <c r="N137" s="14">
        <v>0.14912288973712964</v>
      </c>
      <c r="O137" s="14">
        <v>0.13499958078672403</v>
      </c>
      <c r="P137" s="14">
        <v>0.12698621493632001</v>
      </c>
      <c r="Q137" s="14">
        <v>0.14903618663276225</v>
      </c>
      <c r="R137" s="13">
        <f t="shared" si="27"/>
        <v>4.5882327175000128</v>
      </c>
      <c r="S137" s="13">
        <f t="shared" si="28"/>
        <v>17.952822149999953</v>
      </c>
      <c r="T137" s="13">
        <f t="shared" si="29"/>
        <v>26.083023750000009</v>
      </c>
      <c r="U137" s="13">
        <f t="shared" si="30"/>
        <v>28.542549574999942</v>
      </c>
      <c r="V137" s="13">
        <f t="shared" si="31"/>
        <v>29.300480375000056</v>
      </c>
      <c r="W137" s="13">
        <f t="shared" si="32"/>
        <v>27.700163200000016</v>
      </c>
      <c r="X137" s="13">
        <f t="shared" si="33"/>
        <v>21.031575149999938</v>
      </c>
      <c r="Y137" s="13">
        <f t="shared" si="34"/>
        <v>4.0078165749999934</v>
      </c>
      <c r="AC137" s="30"/>
      <c r="AD137" s="31"/>
    </row>
    <row r="138" spans="1:30" x14ac:dyDescent="0.2">
      <c r="A138">
        <f t="shared" si="25"/>
        <v>1980</v>
      </c>
      <c r="B138" s="22">
        <f t="shared" ref="B138:B201" si="35">D138</f>
        <v>21.550257001127463</v>
      </c>
      <c r="C138" s="22">
        <f xml:space="preserve"> (1000000000/52)*G138/F138</f>
        <v>21.133972806124735</v>
      </c>
      <c r="D138" s="17">
        <v>21.550257001127463</v>
      </c>
      <c r="E138" s="17">
        <f xml:space="preserve"> C138 - I138 - 0.75</f>
        <v>21.571047966492628</v>
      </c>
      <c r="F138" s="23">
        <v>168795327</v>
      </c>
      <c r="G138" s="27">
        <v>185.50042423218446</v>
      </c>
      <c r="H138" s="11">
        <f t="shared" si="16"/>
        <v>9.8085680487945155E-3</v>
      </c>
      <c r="I138" s="11">
        <f t="shared" si="17"/>
        <v>-1.1870751603678948</v>
      </c>
      <c r="J138" s="14">
        <v>4.9864520686389718E-2</v>
      </c>
      <c r="K138" s="14">
        <v>9.9765489701033536E-2</v>
      </c>
      <c r="L138" s="14">
        <v>7.4851453521965733E-2</v>
      </c>
      <c r="M138" s="14">
        <v>0.21569748378910131</v>
      </c>
      <c r="N138" s="14">
        <v>0.14950528230645271</v>
      </c>
      <c r="O138" s="14">
        <v>0.13415811502408076</v>
      </c>
      <c r="P138" s="14">
        <v>0.12694423112870773</v>
      </c>
      <c r="Q138" s="14">
        <v>0.14921342384226854</v>
      </c>
      <c r="R138" s="13">
        <v>4.5741269999999998</v>
      </c>
      <c r="S138" s="13">
        <v>18.015260000000001</v>
      </c>
      <c r="T138" s="13">
        <v>26.151769999999999</v>
      </c>
      <c r="U138" s="13">
        <v>28.618500000000001</v>
      </c>
      <c r="V138" s="13">
        <v>29.349830000000001</v>
      </c>
      <c r="W138" s="13">
        <v>27.705729999999999</v>
      </c>
      <c r="X138" s="13">
        <v>20.99333</v>
      </c>
      <c r="Y138" s="13">
        <v>3.9837549999999999</v>
      </c>
      <c r="AC138" s="30"/>
      <c r="AD138" s="31"/>
    </row>
    <row r="139" spans="1:30" x14ac:dyDescent="0.2">
      <c r="A139">
        <f t="shared" si="25"/>
        <v>1980.25</v>
      </c>
      <c r="B139" s="22">
        <f t="shared" si="35"/>
        <v>21.195909083725681</v>
      </c>
      <c r="C139" s="22">
        <f xml:space="preserve"> (1000000000/52)*G139/F139</f>
        <v>20.794958078776993</v>
      </c>
      <c r="D139" s="17">
        <v>21.195909083725681</v>
      </c>
      <c r="E139" s="17">
        <f xml:space="preserve"> C139 - I139 - 0.75</f>
        <v>21.222167800548856</v>
      </c>
      <c r="F139" s="23">
        <v>169455160</v>
      </c>
      <c r="G139" s="27">
        <v>183.23827331848727</v>
      </c>
      <c r="H139" s="11">
        <f t="shared" ref="H139:H202" si="36" xml:space="preserve"> (J139 - J138)*(R139+R138)/2 + (K139 - K138)*(S139+S138)/2 + (L139 - L138)*(T139 + T138)/2 + (M139 - M138)*(U139 + U138)/2 + (N139 - N138)*(V139 + V138)/2 + (O139 - O138)*(W139 + W138)/2 + (P139 - P138)*(X139 + X138)/2 + (Q139 - Q138)*(Y139 + Y138)/2</f>
        <v>9.865438596032455E-3</v>
      </c>
      <c r="I139" s="11">
        <f t="shared" ref="I139:I202" si="37" xml:space="preserve"> I138 + H139</f>
        <v>-1.1772097217718624</v>
      </c>
      <c r="J139" s="14">
        <v>4.9509593536247516E-2</v>
      </c>
      <c r="K139" s="14">
        <v>9.9372359248608655E-2</v>
      </c>
      <c r="L139" s="14">
        <v>7.4794148568541718E-2</v>
      </c>
      <c r="M139" s="14">
        <v>0.2168266661365186</v>
      </c>
      <c r="N139" s="14">
        <v>0.14988767487577578</v>
      </c>
      <c r="O139" s="14">
        <v>0.13331664926143746</v>
      </c>
      <c r="P139" s="14">
        <v>0.12690224732109548</v>
      </c>
      <c r="Q139" s="14">
        <v>0.14939066105177481</v>
      </c>
      <c r="R139" s="13">
        <f>R138+(R$178-R$138)/40</f>
        <v>4.5680892750000002</v>
      </c>
      <c r="S139" s="13">
        <f t="shared" ref="S139:Y154" si="38">S138+(S$178-S$138)/40</f>
        <v>17.98156225</v>
      </c>
      <c r="T139" s="13">
        <f t="shared" si="38"/>
        <v>26.158943749999999</v>
      </c>
      <c r="U139" s="13">
        <f t="shared" si="38"/>
        <v>28.675435</v>
      </c>
      <c r="V139" s="13">
        <f t="shared" si="38"/>
        <v>29.41968125</v>
      </c>
      <c r="W139" s="13">
        <f t="shared" si="38"/>
        <v>27.78535625</v>
      </c>
      <c r="X139" s="13">
        <f t="shared" si="38"/>
        <v>21.000520250000001</v>
      </c>
      <c r="Y139" s="13">
        <f t="shared" si="38"/>
        <v>3.9908374499999999</v>
      </c>
      <c r="AC139" s="30"/>
      <c r="AD139" s="31"/>
    </row>
    <row r="140" spans="1:30" x14ac:dyDescent="0.2">
      <c r="A140">
        <f t="shared" ref="A140:A203" si="39">A139 + 0.25</f>
        <v>1980.5</v>
      </c>
      <c r="B140" s="22">
        <f t="shared" si="35"/>
        <v>21.047540452292488</v>
      </c>
      <c r="C140" s="22">
        <f xml:space="preserve"> (1000000000/52)*G140/F140</f>
        <v>20.645811135036656</v>
      </c>
      <c r="D140" s="17">
        <v>21.047540452292488</v>
      </c>
      <c r="E140" s="17">
        <f xml:space="preserve"> C140 - I140 - 0.75</f>
        <v>21.060096560059836</v>
      </c>
      <c r="F140" s="23">
        <v>170155993</v>
      </c>
      <c r="G140" s="27">
        <v>182.67644173857622</v>
      </c>
      <c r="H140" s="11">
        <f t="shared" si="36"/>
        <v>1.2924296748680654E-2</v>
      </c>
      <c r="I140" s="11">
        <f t="shared" si="37"/>
        <v>-1.1642854250231818</v>
      </c>
      <c r="J140" s="14">
        <v>4.9046182202185741E-2</v>
      </c>
      <c r="K140" s="14">
        <v>9.8890456659293663E-2</v>
      </c>
      <c r="L140" s="14">
        <v>7.4766411685661879E-2</v>
      </c>
      <c r="M140" s="14">
        <v>0.21814731908527768</v>
      </c>
      <c r="N140" s="14">
        <v>0.15022998358008083</v>
      </c>
      <c r="O140" s="14">
        <v>0.13259186871134787</v>
      </c>
      <c r="P140" s="14">
        <v>0.12669413757605541</v>
      </c>
      <c r="Q140" s="14">
        <v>0.14963364050009703</v>
      </c>
      <c r="R140" s="13">
        <f t="shared" ref="R140:R177" si="40">R139+(R$178-R$138)/40</f>
        <v>4.5620515500000005</v>
      </c>
      <c r="S140" s="13">
        <f t="shared" si="38"/>
        <v>17.947864499999998</v>
      </c>
      <c r="T140" s="13">
        <f t="shared" si="38"/>
        <v>26.166117499999999</v>
      </c>
      <c r="U140" s="13">
        <f t="shared" si="38"/>
        <v>28.73237</v>
      </c>
      <c r="V140" s="13">
        <f t="shared" si="38"/>
        <v>29.489532499999999</v>
      </c>
      <c r="W140" s="13">
        <f t="shared" si="38"/>
        <v>27.8649825</v>
      </c>
      <c r="X140" s="13">
        <f t="shared" si="38"/>
        <v>21.007710500000002</v>
      </c>
      <c r="Y140" s="13">
        <f t="shared" si="38"/>
        <v>3.9979198999999999</v>
      </c>
      <c r="AC140" s="30"/>
      <c r="AD140" s="31"/>
    </row>
    <row r="141" spans="1:30" x14ac:dyDescent="0.2">
      <c r="A141">
        <f t="shared" si="39"/>
        <v>1980.75</v>
      </c>
      <c r="B141" s="22">
        <f t="shared" si="35"/>
        <v>21.183823530190828</v>
      </c>
      <c r="C141" s="22">
        <f xml:space="preserve"> (1000000000/52)*G141/F141</f>
        <v>20.795589125441243</v>
      </c>
      <c r="D141" s="17">
        <v>21.183823530190828</v>
      </c>
      <c r="E141" s="17">
        <f xml:space="preserve"> C141 - I141 - 0.75</f>
        <v>21.196889800672093</v>
      </c>
      <c r="F141" s="23">
        <v>170744826</v>
      </c>
      <c r="G141" s="27">
        <v>184.63844083312975</v>
      </c>
      <c r="H141" s="11">
        <f t="shared" si="36"/>
        <v>1.2984749792331676E-2</v>
      </c>
      <c r="I141" s="11">
        <f t="shared" si="37"/>
        <v>-1.1513006752308501</v>
      </c>
      <c r="J141" s="14">
        <v>4.8582770868123945E-2</v>
      </c>
      <c r="K141" s="14">
        <v>9.8408554069978643E-2</v>
      </c>
      <c r="L141" s="14">
        <v>7.473867480278204E-2</v>
      </c>
      <c r="M141" s="14">
        <v>0.21946797203403673</v>
      </c>
      <c r="N141" s="14">
        <v>0.15057229228438584</v>
      </c>
      <c r="O141" s="14">
        <v>0.13186708816125825</v>
      </c>
      <c r="P141" s="14">
        <v>0.12648602783101531</v>
      </c>
      <c r="Q141" s="14">
        <v>0.14987661994841925</v>
      </c>
      <c r="R141" s="13">
        <f t="shared" si="40"/>
        <v>4.5560138250000008</v>
      </c>
      <c r="S141" s="13">
        <f t="shared" si="38"/>
        <v>17.914166749999996</v>
      </c>
      <c r="T141" s="13">
        <f t="shared" si="38"/>
        <v>26.173291249999998</v>
      </c>
      <c r="U141" s="13">
        <f t="shared" si="38"/>
        <v>28.789304999999999</v>
      </c>
      <c r="V141" s="13">
        <f t="shared" si="38"/>
        <v>29.559383749999999</v>
      </c>
      <c r="W141" s="13">
        <f t="shared" si="38"/>
        <v>27.94460875</v>
      </c>
      <c r="X141" s="13">
        <f t="shared" si="38"/>
        <v>21.014900750000002</v>
      </c>
      <c r="Y141" s="13">
        <f t="shared" si="38"/>
        <v>4.0050023499999998</v>
      </c>
      <c r="AC141" s="30"/>
      <c r="AD141" s="31"/>
    </row>
    <row r="142" spans="1:30" x14ac:dyDescent="0.2">
      <c r="A142">
        <f t="shared" si="39"/>
        <v>1981</v>
      </c>
      <c r="B142" s="22">
        <f t="shared" si="35"/>
        <v>21.170900596302971</v>
      </c>
      <c r="C142" s="22">
        <f xml:space="preserve"> (1000000000/52)*G142/F142</f>
        <v>20.795209510356322</v>
      </c>
      <c r="D142" s="17">
        <v>21.170900596302971</v>
      </c>
      <c r="E142" s="17">
        <f xml:space="preserve"> C142 - I142 - 0.75</f>
        <v>21.183464982751183</v>
      </c>
      <c r="F142" s="23">
        <v>171337843.75</v>
      </c>
      <c r="G142" s="27">
        <v>185.27633060736514</v>
      </c>
      <c r="H142" s="11">
        <f t="shared" si="36"/>
        <v>1.3045202835988999E-2</v>
      </c>
      <c r="I142" s="11">
        <f t="shared" si="37"/>
        <v>-1.138255472394861</v>
      </c>
      <c r="J142" s="14">
        <v>4.811935953406217E-2</v>
      </c>
      <c r="K142" s="14">
        <v>9.7926651480663651E-2</v>
      </c>
      <c r="L142" s="14">
        <v>7.4710937919902201E-2</v>
      </c>
      <c r="M142" s="14">
        <v>0.22078862498279581</v>
      </c>
      <c r="N142" s="14">
        <v>0.15091460098869086</v>
      </c>
      <c r="O142" s="14">
        <v>0.13114230761116866</v>
      </c>
      <c r="P142" s="14">
        <v>0.12627791808597524</v>
      </c>
      <c r="Q142" s="14">
        <v>0.15011959939674147</v>
      </c>
      <c r="R142" s="13">
        <f t="shared" si="40"/>
        <v>4.5499761000000012</v>
      </c>
      <c r="S142" s="13">
        <f t="shared" si="38"/>
        <v>17.880468999999994</v>
      </c>
      <c r="T142" s="13">
        <f t="shared" si="38"/>
        <v>26.180464999999998</v>
      </c>
      <c r="U142" s="13">
        <f t="shared" si="38"/>
        <v>28.846239999999998</v>
      </c>
      <c r="V142" s="13">
        <f t="shared" si="38"/>
        <v>29.629234999999998</v>
      </c>
      <c r="W142" s="13">
        <f t="shared" si="38"/>
        <v>28.024235000000001</v>
      </c>
      <c r="X142" s="13">
        <f t="shared" si="38"/>
        <v>21.022091000000003</v>
      </c>
      <c r="Y142" s="13">
        <f t="shared" si="38"/>
        <v>4.0120848000000002</v>
      </c>
      <c r="AC142" s="30"/>
      <c r="AD142" s="31"/>
    </row>
    <row r="143" spans="1:30" x14ac:dyDescent="0.2">
      <c r="A143">
        <f t="shared" si="39"/>
        <v>1981.25</v>
      </c>
      <c r="B143" s="22">
        <f t="shared" si="35"/>
        <v>20.97753186856729</v>
      </c>
      <c r="C143" s="22">
        <f xml:space="preserve"> (1000000000/52)*G143/F143</f>
        <v>20.617318852537924</v>
      </c>
      <c r="D143" s="17">
        <v>20.97753186856729</v>
      </c>
      <c r="E143" s="17">
        <f xml:space="preserve"> C143 - I143 - 0.75</f>
        <v>20.992468669053139</v>
      </c>
      <c r="F143" s="23">
        <v>171903861.5</v>
      </c>
      <c r="G143" s="27">
        <v>184.29822967545695</v>
      </c>
      <c r="H143" s="11">
        <f t="shared" si="36"/>
        <v>1.3105655879644721E-2</v>
      </c>
      <c r="I143" s="11">
        <f t="shared" si="37"/>
        <v>-1.1251498165152163</v>
      </c>
      <c r="J143" s="14">
        <v>4.7655948200000388E-2</v>
      </c>
      <c r="K143" s="14">
        <v>9.7444748891348645E-2</v>
      </c>
      <c r="L143" s="14">
        <v>7.4683201037022362E-2</v>
      </c>
      <c r="M143" s="14">
        <v>0.22210927793155488</v>
      </c>
      <c r="N143" s="14">
        <v>0.15125690969299591</v>
      </c>
      <c r="O143" s="14">
        <v>0.13041752706107906</v>
      </c>
      <c r="P143" s="14">
        <v>0.1260698083409352</v>
      </c>
      <c r="Q143" s="14">
        <v>0.15036257884506368</v>
      </c>
      <c r="R143" s="13">
        <f t="shared" si="40"/>
        <v>4.5439383750000015</v>
      </c>
      <c r="S143" s="13">
        <f t="shared" si="38"/>
        <v>17.846771249999993</v>
      </c>
      <c r="T143" s="13">
        <f t="shared" si="38"/>
        <v>26.187638749999998</v>
      </c>
      <c r="U143" s="13">
        <f t="shared" si="38"/>
        <v>28.903174999999997</v>
      </c>
      <c r="V143" s="13">
        <f t="shared" si="38"/>
        <v>29.699086249999997</v>
      </c>
      <c r="W143" s="13">
        <f t="shared" si="38"/>
        <v>28.103861250000001</v>
      </c>
      <c r="X143" s="13">
        <f t="shared" si="38"/>
        <v>21.029281250000004</v>
      </c>
      <c r="Y143" s="13">
        <f t="shared" si="38"/>
        <v>4.0191672500000006</v>
      </c>
      <c r="AC143" s="30"/>
      <c r="AD143" s="31"/>
    </row>
    <row r="144" spans="1:30" x14ac:dyDescent="0.2">
      <c r="A144">
        <f t="shared" si="39"/>
        <v>1981.5</v>
      </c>
      <c r="B144" s="22">
        <f t="shared" si="35"/>
        <v>20.813000311284082</v>
      </c>
      <c r="C144" s="22">
        <f xml:space="preserve"> (1000000000/52)*G144/F144</f>
        <v>20.463373258238867</v>
      </c>
      <c r="D144" s="17">
        <v>20.813000311284082</v>
      </c>
      <c r="E144" s="17">
        <f xml:space="preserve"> C144 - I144 - 0.75</f>
        <v>20.825356965830789</v>
      </c>
      <c r="F144" s="23">
        <v>172487879.25</v>
      </c>
      <c r="G144" s="27">
        <v>183.5435604919688</v>
      </c>
      <c r="H144" s="11">
        <f t="shared" si="36"/>
        <v>1.3166108923295691E-2</v>
      </c>
      <c r="I144" s="11">
        <f t="shared" si="37"/>
        <v>-1.1119837075919206</v>
      </c>
      <c r="J144" s="14">
        <v>4.7192536865938599E-2</v>
      </c>
      <c r="K144" s="14">
        <v>9.696284630203364E-2</v>
      </c>
      <c r="L144" s="14">
        <v>7.4655464154142523E-2</v>
      </c>
      <c r="M144" s="14">
        <v>0.22342993088031393</v>
      </c>
      <c r="N144" s="14">
        <v>0.15159921839730092</v>
      </c>
      <c r="O144" s="14">
        <v>0.12969274651098944</v>
      </c>
      <c r="P144" s="14">
        <v>0.12586169859589511</v>
      </c>
      <c r="Q144" s="14">
        <v>0.1506055582933859</v>
      </c>
      <c r="R144" s="13">
        <f t="shared" si="40"/>
        <v>4.5379006500000019</v>
      </c>
      <c r="S144" s="13">
        <f t="shared" si="38"/>
        <v>17.813073499999991</v>
      </c>
      <c r="T144" s="13">
        <f t="shared" si="38"/>
        <v>26.194812499999998</v>
      </c>
      <c r="U144" s="13">
        <f t="shared" si="38"/>
        <v>28.960109999999997</v>
      </c>
      <c r="V144" s="13">
        <f t="shared" si="38"/>
        <v>29.768937499999996</v>
      </c>
      <c r="W144" s="13">
        <f t="shared" si="38"/>
        <v>28.183487500000002</v>
      </c>
      <c r="X144" s="13">
        <f t="shared" si="38"/>
        <v>21.036471500000005</v>
      </c>
      <c r="Y144" s="13">
        <f t="shared" si="38"/>
        <v>4.026249700000001</v>
      </c>
      <c r="AC144" s="30"/>
      <c r="AD144" s="31"/>
    </row>
    <row r="145" spans="1:30" x14ac:dyDescent="0.2">
      <c r="A145">
        <f t="shared" si="39"/>
        <v>1981.75</v>
      </c>
      <c r="B145" s="22">
        <f t="shared" si="35"/>
        <v>20.84016897750961</v>
      </c>
      <c r="C145" s="22">
        <f xml:space="preserve"> (1000000000/52)*G145/F145</f>
        <v>20.501267470727758</v>
      </c>
      <c r="D145" s="17">
        <v>20.84016897750961</v>
      </c>
      <c r="E145" s="17">
        <f xml:space="preserve"> C145 - I145 - 0.75</f>
        <v>20.848212612663829</v>
      </c>
      <c r="F145" s="23">
        <v>173072897</v>
      </c>
      <c r="G145" s="27">
        <v>184.50711517319721</v>
      </c>
      <c r="H145" s="11">
        <f t="shared" si="36"/>
        <v>1.5038565655847594E-2</v>
      </c>
      <c r="I145" s="11">
        <f t="shared" si="37"/>
        <v>-1.096945141936073</v>
      </c>
      <c r="J145" s="14">
        <v>4.6714476869036847E-2</v>
      </c>
      <c r="K145" s="14">
        <v>9.6337662769823015E-2</v>
      </c>
      <c r="L145" s="14">
        <v>7.4434778851179217E-2</v>
      </c>
      <c r="M145" s="14">
        <v>0.22345546158418078</v>
      </c>
      <c r="N145" s="14">
        <v>0.15343762644887599</v>
      </c>
      <c r="O145" s="14">
        <v>0.12906154770687531</v>
      </c>
      <c r="P145" s="14">
        <v>0.12562826911992644</v>
      </c>
      <c r="Q145" s="14">
        <v>0.15093017665010244</v>
      </c>
      <c r="R145" s="13">
        <f t="shared" si="40"/>
        <v>4.5318629250000022</v>
      </c>
      <c r="S145" s="13">
        <f t="shared" si="38"/>
        <v>17.779375749999989</v>
      </c>
      <c r="T145" s="13">
        <f t="shared" si="38"/>
        <v>26.201986249999997</v>
      </c>
      <c r="U145" s="13">
        <f t="shared" si="38"/>
        <v>29.017044999999996</v>
      </c>
      <c r="V145" s="13">
        <f t="shared" si="38"/>
        <v>29.838788749999996</v>
      </c>
      <c r="W145" s="13">
        <f t="shared" si="38"/>
        <v>28.263113750000002</v>
      </c>
      <c r="X145" s="13">
        <f t="shared" si="38"/>
        <v>21.043661750000005</v>
      </c>
      <c r="Y145" s="13">
        <f t="shared" si="38"/>
        <v>4.0333321500000014</v>
      </c>
      <c r="AC145" s="30"/>
      <c r="AD145" s="31"/>
    </row>
    <row r="146" spans="1:30" x14ac:dyDescent="0.2">
      <c r="A146">
        <f t="shared" si="39"/>
        <v>1982</v>
      </c>
      <c r="B146" s="22">
        <f t="shared" si="35"/>
        <v>20.440350697800586</v>
      </c>
      <c r="C146" s="22">
        <f xml:space="preserve"> (1000000000/52)*G146/F146</f>
        <v>20.120333776530163</v>
      </c>
      <c r="D146" s="17">
        <v>20.440350697800586</v>
      </c>
      <c r="E146" s="17">
        <f xml:space="preserve"> C146 - I146 - 0.75</f>
        <v>20.452137752904161</v>
      </c>
      <c r="F146" s="23">
        <v>173586325.75</v>
      </c>
      <c r="G146" s="27">
        <v>181.61597028283759</v>
      </c>
      <c r="H146" s="11">
        <f t="shared" si="36"/>
        <v>1.5141165562074555E-2</v>
      </c>
      <c r="I146" s="11">
        <f t="shared" si="37"/>
        <v>-1.0818039763739984</v>
      </c>
      <c r="J146" s="14">
        <v>4.6236416872135103E-2</v>
      </c>
      <c r="K146" s="14">
        <v>9.5712479237612391E-2</v>
      </c>
      <c r="L146" s="14">
        <v>7.4214093548215898E-2</v>
      </c>
      <c r="M146" s="14">
        <v>0.22348099228804763</v>
      </c>
      <c r="N146" s="14">
        <v>0.15527603450045105</v>
      </c>
      <c r="O146" s="14">
        <v>0.12843034890276117</v>
      </c>
      <c r="P146" s="14">
        <v>0.12539483964395778</v>
      </c>
      <c r="Q146" s="14">
        <v>0.15125479500681899</v>
      </c>
      <c r="R146" s="13">
        <f t="shared" si="40"/>
        <v>4.5258252000000025</v>
      </c>
      <c r="S146" s="13">
        <f t="shared" si="38"/>
        <v>17.745677999999987</v>
      </c>
      <c r="T146" s="13">
        <f t="shared" si="38"/>
        <v>26.209159999999997</v>
      </c>
      <c r="U146" s="13">
        <f t="shared" si="38"/>
        <v>29.073979999999995</v>
      </c>
      <c r="V146" s="13">
        <f t="shared" si="38"/>
        <v>29.908639999999995</v>
      </c>
      <c r="W146" s="13">
        <f t="shared" si="38"/>
        <v>28.342740000000003</v>
      </c>
      <c r="X146" s="13">
        <f t="shared" si="38"/>
        <v>21.050852000000006</v>
      </c>
      <c r="Y146" s="13">
        <f t="shared" si="38"/>
        <v>4.0404146000000019</v>
      </c>
      <c r="AC146" s="30"/>
      <c r="AD146" s="31"/>
    </row>
    <row r="147" spans="1:30" x14ac:dyDescent="0.2">
      <c r="A147">
        <f t="shared" si="39"/>
        <v>1982.25</v>
      </c>
      <c r="B147" s="22">
        <f t="shared" si="35"/>
        <v>20.505830966400119</v>
      </c>
      <c r="C147" s="22">
        <f xml:space="preserve"> (1000000000/52)*G147/F147</f>
        <v>20.203126144630179</v>
      </c>
      <c r="D147" s="17">
        <v>20.505830966400119</v>
      </c>
      <c r="E147" s="17">
        <f xml:space="preserve"> C147 - I147 - 0.75</f>
        <v>20.519686355535878</v>
      </c>
      <c r="F147" s="23">
        <v>174115754.5</v>
      </c>
      <c r="G147" s="27">
        <v>182.9194927004099</v>
      </c>
      <c r="H147" s="11">
        <f t="shared" si="36"/>
        <v>1.5243765468300797E-2</v>
      </c>
      <c r="I147" s="11">
        <f t="shared" si="37"/>
        <v>-1.0665602109056975</v>
      </c>
      <c r="J147" s="14">
        <v>4.5758356875233351E-2</v>
      </c>
      <c r="K147" s="14">
        <v>9.5087295705401753E-2</v>
      </c>
      <c r="L147" s="14">
        <v>7.3993408245252579E-2</v>
      </c>
      <c r="M147" s="14">
        <v>0.22350652299191448</v>
      </c>
      <c r="N147" s="14">
        <v>0.15711444255202611</v>
      </c>
      <c r="O147" s="14">
        <v>0.12779915009864701</v>
      </c>
      <c r="P147" s="14">
        <v>0.12516141016798912</v>
      </c>
      <c r="Q147" s="14">
        <v>0.15157941336353553</v>
      </c>
      <c r="R147" s="13">
        <f t="shared" si="40"/>
        <v>4.5197874750000029</v>
      </c>
      <c r="S147" s="13">
        <f t="shared" si="38"/>
        <v>17.711980249999986</v>
      </c>
      <c r="T147" s="13">
        <f t="shared" si="38"/>
        <v>26.216333749999997</v>
      </c>
      <c r="U147" s="13">
        <f t="shared" si="38"/>
        <v>29.130914999999995</v>
      </c>
      <c r="V147" s="13">
        <f t="shared" si="38"/>
        <v>29.978491249999994</v>
      </c>
      <c r="W147" s="13">
        <f t="shared" si="38"/>
        <v>28.422366250000003</v>
      </c>
      <c r="X147" s="13">
        <f t="shared" si="38"/>
        <v>21.058042250000007</v>
      </c>
      <c r="Y147" s="13">
        <f t="shared" si="38"/>
        <v>4.0474970500000023</v>
      </c>
      <c r="AC147" s="30"/>
      <c r="AD147" s="31"/>
    </row>
    <row r="148" spans="1:30" x14ac:dyDescent="0.2">
      <c r="A148">
        <f t="shared" si="39"/>
        <v>1982.5</v>
      </c>
      <c r="B148" s="22">
        <f t="shared" si="35"/>
        <v>20.289603598337386</v>
      </c>
      <c r="C148" s="22">
        <f xml:space="preserve"> (1000000000/52)*G148/F148</f>
        <v>20.000598285726337</v>
      </c>
      <c r="D148" s="17">
        <v>20.289603598337386</v>
      </c>
      <c r="E148" s="17">
        <f xml:space="preserve"> C148 - I148 - 0.75</f>
        <v>20.301812131257503</v>
      </c>
      <c r="F148" s="23">
        <v>174624183.25</v>
      </c>
      <c r="G148" s="27">
        <v>181.61458328812822</v>
      </c>
      <c r="H148" s="11">
        <f t="shared" si="36"/>
        <v>1.5346365374530489E-2</v>
      </c>
      <c r="I148" s="11">
        <f t="shared" si="37"/>
        <v>-1.051213845531167</v>
      </c>
      <c r="J148" s="14">
        <v>4.52802968783316E-2</v>
      </c>
      <c r="K148" s="14">
        <v>9.4462112173191129E-2</v>
      </c>
      <c r="L148" s="14">
        <v>7.3772722942289273E-2</v>
      </c>
      <c r="M148" s="14">
        <v>0.22353205369578136</v>
      </c>
      <c r="N148" s="14">
        <v>0.15895285060360118</v>
      </c>
      <c r="O148" s="14">
        <v>0.12716795129453287</v>
      </c>
      <c r="P148" s="14">
        <v>0.12492798069202048</v>
      </c>
      <c r="Q148" s="14">
        <v>0.15190403172025205</v>
      </c>
      <c r="R148" s="13">
        <f t="shared" si="40"/>
        <v>4.5137497500000032</v>
      </c>
      <c r="S148" s="13">
        <f t="shared" si="38"/>
        <v>17.678282499999984</v>
      </c>
      <c r="T148" s="13">
        <f t="shared" si="38"/>
        <v>26.223507499999997</v>
      </c>
      <c r="U148" s="13">
        <f t="shared" si="38"/>
        <v>29.187849999999994</v>
      </c>
      <c r="V148" s="13">
        <f t="shared" si="38"/>
        <v>30.048342499999993</v>
      </c>
      <c r="W148" s="13">
        <f t="shared" si="38"/>
        <v>28.501992500000004</v>
      </c>
      <c r="X148" s="13">
        <f t="shared" si="38"/>
        <v>21.065232500000008</v>
      </c>
      <c r="Y148" s="13">
        <f t="shared" si="38"/>
        <v>4.0545795000000027</v>
      </c>
      <c r="AC148" s="30"/>
      <c r="AD148" s="31"/>
    </row>
    <row r="149" spans="1:30" x14ac:dyDescent="0.2">
      <c r="A149">
        <f t="shared" si="39"/>
        <v>1982.75</v>
      </c>
      <c r="B149" s="22">
        <f t="shared" si="35"/>
        <v>20.096789497438937</v>
      </c>
      <c r="C149" s="22">
        <f xml:space="preserve"> (1000000000/52)*G149/F149</f>
        <v>19.818902814937637</v>
      </c>
      <c r="D149" s="17">
        <v>20.096789497438937</v>
      </c>
      <c r="E149" s="17">
        <f xml:space="preserve"> C149 - I149 - 0.75</f>
        <v>20.106318395158489</v>
      </c>
      <c r="F149" s="23">
        <v>175154612</v>
      </c>
      <c r="G149" s="27">
        <v>180.51135610643769</v>
      </c>
      <c r="H149" s="11">
        <f t="shared" si="36"/>
        <v>1.3798265310316738E-2</v>
      </c>
      <c r="I149" s="11">
        <f t="shared" si="37"/>
        <v>-1.0374155802208502</v>
      </c>
      <c r="J149" s="14">
        <v>4.4825109818142223E-2</v>
      </c>
      <c r="K149" s="14">
        <v>9.3833878914209523E-2</v>
      </c>
      <c r="L149" s="14">
        <v>7.3513153644100965E-2</v>
      </c>
      <c r="M149" s="14">
        <v>0.22397968073306135</v>
      </c>
      <c r="N149" s="14">
        <v>0.16021714626892358</v>
      </c>
      <c r="O149" s="14">
        <v>0.12669629271262156</v>
      </c>
      <c r="P149" s="14">
        <v>0.12467447541850338</v>
      </c>
      <c r="Q149" s="14">
        <v>0.15226026249043739</v>
      </c>
      <c r="R149" s="13">
        <f t="shared" si="40"/>
        <v>4.5077120250000036</v>
      </c>
      <c r="S149" s="13">
        <f t="shared" si="38"/>
        <v>17.644584749999982</v>
      </c>
      <c r="T149" s="13">
        <f t="shared" si="38"/>
        <v>26.230681249999996</v>
      </c>
      <c r="U149" s="13">
        <f t="shared" si="38"/>
        <v>29.244784999999993</v>
      </c>
      <c r="V149" s="13">
        <f t="shared" si="38"/>
        <v>30.118193749999993</v>
      </c>
      <c r="W149" s="13">
        <f t="shared" si="38"/>
        <v>28.581618750000004</v>
      </c>
      <c r="X149" s="13">
        <f t="shared" si="38"/>
        <v>21.072422750000008</v>
      </c>
      <c r="Y149" s="13">
        <f t="shared" si="38"/>
        <v>4.0616619500000031</v>
      </c>
      <c r="AC149" s="30"/>
      <c r="AD149" s="31"/>
    </row>
    <row r="150" spans="1:30" x14ac:dyDescent="0.2">
      <c r="A150">
        <f t="shared" si="39"/>
        <v>1983</v>
      </c>
      <c r="B150" s="22">
        <f t="shared" si="35"/>
        <v>20.152652690680991</v>
      </c>
      <c r="C150" s="22">
        <f xml:space="preserve"> (1000000000/52)*G150/F150</f>
        <v>19.893842616220418</v>
      </c>
      <c r="D150" s="17">
        <v>20.152652690680991</v>
      </c>
      <c r="E150" s="17">
        <f xml:space="preserve"> C150 - I150 - 0.75</f>
        <v>20.167360932780483</v>
      </c>
      <c r="F150" s="23">
        <v>175617296.25</v>
      </c>
      <c r="G150" s="27">
        <v>181.6725483187501</v>
      </c>
      <c r="H150" s="11">
        <f t="shared" si="36"/>
        <v>1.3897263660785707E-2</v>
      </c>
      <c r="I150" s="11">
        <f t="shared" si="37"/>
        <v>-1.0235183165600645</v>
      </c>
      <c r="J150" s="14">
        <v>4.4369922757952845E-2</v>
      </c>
      <c r="K150" s="14">
        <v>9.3205645655227931E-2</v>
      </c>
      <c r="L150" s="14">
        <v>7.3253584345912642E-2</v>
      </c>
      <c r="M150" s="14">
        <v>0.22442730777034134</v>
      </c>
      <c r="N150" s="14">
        <v>0.16148144193424596</v>
      </c>
      <c r="O150" s="14">
        <v>0.12622463413071022</v>
      </c>
      <c r="P150" s="14">
        <v>0.12442097014498629</v>
      </c>
      <c r="Q150" s="14">
        <v>0.15261649326062277</v>
      </c>
      <c r="R150" s="13">
        <f t="shared" si="40"/>
        <v>4.5016743000000039</v>
      </c>
      <c r="S150" s="13">
        <f t="shared" si="38"/>
        <v>17.61088699999998</v>
      </c>
      <c r="T150" s="13">
        <f t="shared" si="38"/>
        <v>26.237854999999996</v>
      </c>
      <c r="U150" s="13">
        <f t="shared" si="38"/>
        <v>29.301719999999992</v>
      </c>
      <c r="V150" s="13">
        <f t="shared" si="38"/>
        <v>30.188044999999992</v>
      </c>
      <c r="W150" s="13">
        <f t="shared" si="38"/>
        <v>28.661245000000005</v>
      </c>
      <c r="X150" s="13">
        <f t="shared" si="38"/>
        <v>21.079613000000009</v>
      </c>
      <c r="Y150" s="13">
        <f t="shared" si="38"/>
        <v>4.0687444000000035</v>
      </c>
      <c r="AC150" s="30"/>
      <c r="AD150" s="31"/>
    </row>
    <row r="151" spans="1:30" x14ac:dyDescent="0.2">
      <c r="A151">
        <f t="shared" si="39"/>
        <v>1983.25</v>
      </c>
      <c r="B151" s="22">
        <f t="shared" si="35"/>
        <v>20.272890770793385</v>
      </c>
      <c r="C151" s="22">
        <f xml:space="preserve"> (1000000000/52)*G151/F151</f>
        <v>20.034070932416949</v>
      </c>
      <c r="D151" s="17">
        <v>20.272890770793385</v>
      </c>
      <c r="E151" s="17">
        <f xml:space="preserve"> C151 - I151 - 0.75</f>
        <v>20.293592986965756</v>
      </c>
      <c r="F151" s="23">
        <v>176072980.5</v>
      </c>
      <c r="G151" s="27">
        <v>183.42784619219142</v>
      </c>
      <c r="H151" s="11">
        <f t="shared" si="36"/>
        <v>1.3996262011255907E-2</v>
      </c>
      <c r="I151" s="11">
        <f t="shared" si="37"/>
        <v>-1.0095220545488086</v>
      </c>
      <c r="J151" s="14">
        <v>4.3914735697763468E-2</v>
      </c>
      <c r="K151" s="14">
        <v>9.2577412396246339E-2</v>
      </c>
      <c r="L151" s="14">
        <v>7.299401504772432E-2</v>
      </c>
      <c r="M151" s="14">
        <v>0.22487493480762133</v>
      </c>
      <c r="N151" s="14">
        <v>0.16274573759956834</v>
      </c>
      <c r="O151" s="14">
        <v>0.12575297554879888</v>
      </c>
      <c r="P151" s="14">
        <v>0.12416746487146921</v>
      </c>
      <c r="Q151" s="14">
        <v>0.15297272403080811</v>
      </c>
      <c r="R151" s="13">
        <f t="shared" si="40"/>
        <v>4.4956365750000042</v>
      </c>
      <c r="S151" s="13">
        <f t="shared" si="38"/>
        <v>17.577189249999979</v>
      </c>
      <c r="T151" s="13">
        <f t="shared" si="38"/>
        <v>26.245028749999996</v>
      </c>
      <c r="U151" s="13">
        <f t="shared" si="38"/>
        <v>29.358654999999992</v>
      </c>
      <c r="V151" s="13">
        <f t="shared" si="38"/>
        <v>30.257896249999991</v>
      </c>
      <c r="W151" s="13">
        <f t="shared" si="38"/>
        <v>28.740871250000005</v>
      </c>
      <c r="X151" s="13">
        <f t="shared" si="38"/>
        <v>21.08680325000001</v>
      </c>
      <c r="Y151" s="13">
        <f t="shared" si="38"/>
        <v>4.0758268500000039</v>
      </c>
      <c r="AC151" s="30"/>
      <c r="AD151" s="31"/>
    </row>
    <row r="152" spans="1:30" x14ac:dyDescent="0.2">
      <c r="A152">
        <f t="shared" si="39"/>
        <v>1983.5</v>
      </c>
      <c r="B152" s="22">
        <f t="shared" si="35"/>
        <v>20.50827403048142</v>
      </c>
      <c r="C152" s="22">
        <f xml:space="preserve"> (1000000000/52)*G152/F152</f>
        <v>20.286120933703199</v>
      </c>
      <c r="D152" s="17">
        <v>20.50827403048142</v>
      </c>
      <c r="E152" s="17">
        <f xml:space="preserve"> C152 - I152 - 0.75</f>
        <v>20.531547727890281</v>
      </c>
      <c r="F152" s="23">
        <v>176568664.75</v>
      </c>
      <c r="G152" s="27">
        <v>186.25845088349186</v>
      </c>
      <c r="H152" s="11">
        <f t="shared" si="36"/>
        <v>1.4095260361726751E-2</v>
      </c>
      <c r="I152" s="11">
        <f t="shared" si="37"/>
        <v>-0.99542679418708191</v>
      </c>
      <c r="J152" s="14">
        <v>4.3459548637574091E-2</v>
      </c>
      <c r="K152" s="14">
        <v>9.1949179137264747E-2</v>
      </c>
      <c r="L152" s="14">
        <v>7.2734445749535998E-2</v>
      </c>
      <c r="M152" s="14">
        <v>0.22532256184490132</v>
      </c>
      <c r="N152" s="14">
        <v>0.16401003326489075</v>
      </c>
      <c r="O152" s="14">
        <v>0.12528131696688755</v>
      </c>
      <c r="P152" s="14">
        <v>0.12391395959795211</v>
      </c>
      <c r="Q152" s="14">
        <v>0.15332895480099346</v>
      </c>
      <c r="R152" s="13">
        <f t="shared" si="40"/>
        <v>4.4895988500000046</v>
      </c>
      <c r="S152" s="13">
        <f t="shared" si="38"/>
        <v>17.543491499999977</v>
      </c>
      <c r="T152" s="13">
        <f t="shared" si="38"/>
        <v>26.252202499999996</v>
      </c>
      <c r="U152" s="13">
        <f t="shared" si="38"/>
        <v>29.415589999999991</v>
      </c>
      <c r="V152" s="13">
        <f t="shared" si="38"/>
        <v>30.32774749999999</v>
      </c>
      <c r="W152" s="13">
        <f t="shared" si="38"/>
        <v>28.820497500000005</v>
      </c>
      <c r="X152" s="13">
        <f t="shared" si="38"/>
        <v>21.09399350000001</v>
      </c>
      <c r="Y152" s="13">
        <f t="shared" si="38"/>
        <v>4.0829093000000043</v>
      </c>
      <c r="AC152" s="30"/>
      <c r="AD152" s="31"/>
    </row>
    <row r="153" spans="1:30" x14ac:dyDescent="0.2">
      <c r="A153">
        <f t="shared" si="39"/>
        <v>1983.75</v>
      </c>
      <c r="B153" s="22">
        <f t="shared" si="35"/>
        <v>20.663894569925159</v>
      </c>
      <c r="C153" s="22">
        <f xml:space="preserve"> (1000000000/52)*G153/F153</f>
        <v>20.457204272304452</v>
      </c>
      <c r="D153" s="17">
        <v>20.663894569925159</v>
      </c>
      <c r="E153" s="17">
        <f xml:space="preserve"> C153 - I153 - 0.75</f>
        <v>20.68820537324315</v>
      </c>
      <c r="F153" s="23">
        <v>177073349</v>
      </c>
      <c r="G153" s="27">
        <v>188.36613492705095</v>
      </c>
      <c r="H153" s="11">
        <f t="shared" si="36"/>
        <v>1.4425693248383706E-2</v>
      </c>
      <c r="I153" s="11">
        <f t="shared" si="37"/>
        <v>-0.98100110093869819</v>
      </c>
      <c r="J153" s="14">
        <v>4.3079450752248338E-2</v>
      </c>
      <c r="K153" s="14">
        <v>9.1370345291556243E-2</v>
      </c>
      <c r="L153" s="14">
        <v>7.2436341808961871E-2</v>
      </c>
      <c r="M153" s="14">
        <v>0.22570814586262111</v>
      </c>
      <c r="N153" s="14">
        <v>0.16524215693151223</v>
      </c>
      <c r="O153" s="14">
        <v>0.12495677409266885</v>
      </c>
      <c r="P153" s="14">
        <v>0.12361141211658402</v>
      </c>
      <c r="Q153" s="14">
        <v>0.15359537314384733</v>
      </c>
      <c r="R153" s="13">
        <f t="shared" si="40"/>
        <v>4.4835611250000049</v>
      </c>
      <c r="S153" s="13">
        <f t="shared" si="38"/>
        <v>17.509793749999975</v>
      </c>
      <c r="T153" s="13">
        <f t="shared" si="38"/>
        <v>26.259376249999995</v>
      </c>
      <c r="U153" s="13">
        <f t="shared" si="38"/>
        <v>29.47252499999999</v>
      </c>
      <c r="V153" s="13">
        <f t="shared" si="38"/>
        <v>30.39759874999999</v>
      </c>
      <c r="W153" s="13">
        <f t="shared" si="38"/>
        <v>28.900123750000006</v>
      </c>
      <c r="X153" s="13">
        <f t="shared" si="38"/>
        <v>21.101183750000011</v>
      </c>
      <c r="Y153" s="13">
        <f t="shared" si="38"/>
        <v>4.0899917500000047</v>
      </c>
      <c r="AC153" s="30"/>
      <c r="AD153" s="31"/>
    </row>
    <row r="154" spans="1:30" x14ac:dyDescent="0.2">
      <c r="A154">
        <f t="shared" si="39"/>
        <v>1984</v>
      </c>
      <c r="B154" s="22">
        <f t="shared" si="35"/>
        <v>20.955110292396046</v>
      </c>
      <c r="C154" s="22">
        <f xml:space="preserve"> (1000000000/52)*G154/F154</f>
        <v>20.73734136093864</v>
      </c>
      <c r="D154" s="17">
        <v>20.955110292396046</v>
      </c>
      <c r="E154" s="17">
        <f xml:space="preserve"> C154 - I154 - 0.75</f>
        <v>20.953815218852522</v>
      </c>
      <c r="F154" s="23">
        <v>177806051</v>
      </c>
      <c r="G154" s="27">
        <v>191.73568833262817</v>
      </c>
      <c r="H154" s="11">
        <f t="shared" si="36"/>
        <v>1.4527243024814056E-2</v>
      </c>
      <c r="I154" s="11">
        <f t="shared" si="37"/>
        <v>-0.96647385791388418</v>
      </c>
      <c r="J154" s="14">
        <v>4.2699352866922592E-2</v>
      </c>
      <c r="K154" s="14">
        <v>9.0791511445847739E-2</v>
      </c>
      <c r="L154" s="14">
        <v>7.2138237868387745E-2</v>
      </c>
      <c r="M154" s="14">
        <v>0.22609372988034093</v>
      </c>
      <c r="N154" s="14">
        <v>0.16647428059813374</v>
      </c>
      <c r="O154" s="14">
        <v>0.12463223121845016</v>
      </c>
      <c r="P154" s="14">
        <v>0.12330886463521595</v>
      </c>
      <c r="Q154" s="14">
        <v>0.1538617914867012</v>
      </c>
      <c r="R154" s="13">
        <f t="shared" si="40"/>
        <v>4.4775234000000053</v>
      </c>
      <c r="S154" s="13">
        <f t="shared" si="38"/>
        <v>17.476095999999973</v>
      </c>
      <c r="T154" s="13">
        <f t="shared" si="38"/>
        <v>26.266549999999995</v>
      </c>
      <c r="U154" s="13">
        <f t="shared" si="38"/>
        <v>29.52945999999999</v>
      </c>
      <c r="V154" s="13">
        <f t="shared" si="38"/>
        <v>30.467449999999989</v>
      </c>
      <c r="W154" s="13">
        <f t="shared" si="38"/>
        <v>28.979750000000006</v>
      </c>
      <c r="X154" s="13">
        <f t="shared" si="38"/>
        <v>21.108374000000012</v>
      </c>
      <c r="Y154" s="13">
        <f t="shared" si="38"/>
        <v>4.0970742000000051</v>
      </c>
      <c r="AC154" s="30"/>
      <c r="AD154" s="31"/>
    </row>
    <row r="155" spans="1:30" x14ac:dyDescent="0.2">
      <c r="A155">
        <f t="shared" si="39"/>
        <v>1984.25</v>
      </c>
      <c r="B155" s="22">
        <f t="shared" si="35"/>
        <v>21.169397414689698</v>
      </c>
      <c r="C155" s="22">
        <f xml:space="preserve"> (1000000000/52)*G155/F155</f>
        <v>20.973454959588711</v>
      </c>
      <c r="D155" s="17">
        <v>21.169397414689698</v>
      </c>
      <c r="E155" s="17">
        <f xml:space="preserve"> C155 - I155 - 0.75</f>
        <v>21.175300024701354</v>
      </c>
      <c r="F155" s="23">
        <v>178255753</v>
      </c>
      <c r="G155" s="27">
        <v>194.40922835531964</v>
      </c>
      <c r="H155" s="11">
        <f t="shared" si="36"/>
        <v>1.4628792801241944E-2</v>
      </c>
      <c r="I155" s="11">
        <f t="shared" si="37"/>
        <v>-0.95184506511264222</v>
      </c>
      <c r="J155" s="14">
        <v>4.2319254981596846E-2</v>
      </c>
      <c r="K155" s="14">
        <v>9.0212677600139235E-2</v>
      </c>
      <c r="L155" s="14">
        <v>7.1840133927813604E-2</v>
      </c>
      <c r="M155" s="14">
        <v>0.22647931389806075</v>
      </c>
      <c r="N155" s="14">
        <v>0.16770640426475525</v>
      </c>
      <c r="O155" s="14">
        <v>0.12430768834423146</v>
      </c>
      <c r="P155" s="14">
        <v>0.12300631715384788</v>
      </c>
      <c r="Q155" s="14">
        <v>0.15412820982955505</v>
      </c>
      <c r="R155" s="13">
        <f t="shared" si="40"/>
        <v>4.4714856750000056</v>
      </c>
      <c r="S155" s="13">
        <f t="shared" ref="S155:S177" si="41">S154+(S$178-S$138)/40</f>
        <v>17.442398249999972</v>
      </c>
      <c r="T155" s="13">
        <f t="shared" ref="T155:T177" si="42">T154+(T$178-T$138)/40</f>
        <v>26.273723749999995</v>
      </c>
      <c r="U155" s="13">
        <f t="shared" ref="U155:U177" si="43">U154+(U$178-U$138)/40</f>
        <v>29.586394999999989</v>
      </c>
      <c r="V155" s="13">
        <f t="shared" ref="V155:V177" si="44">V154+(V$178-V$138)/40</f>
        <v>30.537301249999988</v>
      </c>
      <c r="W155" s="13">
        <f t="shared" ref="W155:W177" si="45">W154+(W$178-W$138)/40</f>
        <v>29.059376250000007</v>
      </c>
      <c r="X155" s="13">
        <f t="shared" ref="X155:X177" si="46">X154+(X$178-X$138)/40</f>
        <v>21.115564250000013</v>
      </c>
      <c r="Y155" s="13">
        <f t="shared" ref="Y155:Y177" si="47">Y154+(Y$178-Y$138)/40</f>
        <v>4.1041566500000055</v>
      </c>
      <c r="AC155" s="30"/>
      <c r="AD155" s="31"/>
    </row>
    <row r="156" spans="1:30" x14ac:dyDescent="0.2">
      <c r="A156">
        <f t="shared" si="39"/>
        <v>1984.5</v>
      </c>
      <c r="B156" s="22">
        <f t="shared" si="35"/>
        <v>21.174062108296056</v>
      </c>
      <c r="C156" s="22">
        <f xml:space="preserve"> (1000000000/52)*G156/F156</f>
        <v>20.992827627031961</v>
      </c>
      <c r="D156" s="17">
        <v>21.174062108296056</v>
      </c>
      <c r="E156" s="17">
        <f xml:space="preserve"> C156 - I156 - 0.75</f>
        <v>21.179942349566932</v>
      </c>
      <c r="F156" s="23">
        <v>178729455</v>
      </c>
      <c r="G156" s="27">
        <v>195.10590531579498</v>
      </c>
      <c r="H156" s="11">
        <f t="shared" si="36"/>
        <v>1.4730342577669024E-2</v>
      </c>
      <c r="I156" s="11">
        <f t="shared" si="37"/>
        <v>-0.93711472253497319</v>
      </c>
      <c r="J156" s="14">
        <v>4.1939157096271093E-2</v>
      </c>
      <c r="K156" s="14">
        <v>8.9633843754430745E-2</v>
      </c>
      <c r="L156" s="14">
        <v>7.1542029987239478E-2</v>
      </c>
      <c r="M156" s="14">
        <v>0.22686489791578054</v>
      </c>
      <c r="N156" s="14">
        <v>0.16893852793137673</v>
      </c>
      <c r="O156" s="14">
        <v>0.12398314547001277</v>
      </c>
      <c r="P156" s="14">
        <v>0.1227037696724798</v>
      </c>
      <c r="Q156" s="14">
        <v>0.15439462817240893</v>
      </c>
      <c r="R156" s="13">
        <f t="shared" si="40"/>
        <v>4.4654479500000059</v>
      </c>
      <c r="S156" s="13">
        <f t="shared" si="41"/>
        <v>17.40870049999997</v>
      </c>
      <c r="T156" s="13">
        <f t="shared" si="42"/>
        <v>26.280897499999995</v>
      </c>
      <c r="U156" s="13">
        <f t="shared" si="43"/>
        <v>29.643329999999988</v>
      </c>
      <c r="V156" s="13">
        <f t="shared" si="44"/>
        <v>30.607152499999987</v>
      </c>
      <c r="W156" s="13">
        <f t="shared" si="45"/>
        <v>29.139002500000007</v>
      </c>
      <c r="X156" s="13">
        <f t="shared" si="46"/>
        <v>21.122754500000013</v>
      </c>
      <c r="Y156" s="13">
        <f t="shared" si="47"/>
        <v>4.1112391000000059</v>
      </c>
      <c r="AC156" s="30"/>
      <c r="AD156" s="31"/>
    </row>
    <row r="157" spans="1:30" x14ac:dyDescent="0.2">
      <c r="A157">
        <f t="shared" si="39"/>
        <v>1984.75</v>
      </c>
      <c r="B157" s="22">
        <f t="shared" si="35"/>
        <v>21.17967553388667</v>
      </c>
      <c r="C157" s="22">
        <f xml:space="preserve"> (1000000000/52)*G157/F157</f>
        <v>21.004900576146973</v>
      </c>
      <c r="D157" s="17">
        <v>21.17967553388667</v>
      </c>
      <c r="E157" s="17">
        <f xml:space="preserve"> C157 - I157 - 0.75</f>
        <v>21.181548643482778</v>
      </c>
      <c r="F157" s="23">
        <v>179270157</v>
      </c>
      <c r="G157" s="27">
        <v>195.80869485087342</v>
      </c>
      <c r="H157" s="11">
        <f t="shared" si="36"/>
        <v>1.0466655199168633E-2</v>
      </c>
      <c r="I157" s="11">
        <f t="shared" si="37"/>
        <v>-0.92664806733580452</v>
      </c>
      <c r="J157" s="14">
        <v>4.1707669881514461E-2</v>
      </c>
      <c r="K157" s="14">
        <v>8.9121578466806725E-2</v>
      </c>
      <c r="L157" s="14">
        <v>7.1120862877938396E-2</v>
      </c>
      <c r="M157" s="14">
        <v>0.22722157388338815</v>
      </c>
      <c r="N157" s="14">
        <v>0.17008209261132279</v>
      </c>
      <c r="O157" s="14">
        <v>0.12373029233422424</v>
      </c>
      <c r="P157" s="14">
        <v>0.12232590504082486</v>
      </c>
      <c r="Q157" s="14">
        <v>0.15469002490398043</v>
      </c>
      <c r="R157" s="13">
        <f t="shared" si="40"/>
        <v>4.4594102250000063</v>
      </c>
      <c r="S157" s="13">
        <f t="shared" si="41"/>
        <v>17.375002749999968</v>
      </c>
      <c r="T157" s="13">
        <f t="shared" si="42"/>
        <v>26.288071249999994</v>
      </c>
      <c r="U157" s="13">
        <f t="shared" si="43"/>
        <v>29.700264999999987</v>
      </c>
      <c r="V157" s="13">
        <f t="shared" si="44"/>
        <v>30.677003749999987</v>
      </c>
      <c r="W157" s="13">
        <f t="shared" si="45"/>
        <v>29.218628750000008</v>
      </c>
      <c r="X157" s="13">
        <f t="shared" si="46"/>
        <v>21.129944750000014</v>
      </c>
      <c r="Y157" s="13">
        <f t="shared" si="47"/>
        <v>4.1183215500000063</v>
      </c>
      <c r="AC157" s="30"/>
      <c r="AD157" s="31"/>
    </row>
    <row r="158" spans="1:30" x14ac:dyDescent="0.2">
      <c r="A158">
        <f t="shared" si="39"/>
        <v>1985</v>
      </c>
      <c r="B158" s="22">
        <f t="shared" si="35"/>
        <v>21.251242063557523</v>
      </c>
      <c r="C158" s="22">
        <f xml:space="preserve"> (1000000000/52)*G158/F158</f>
        <v>21.10046393689823</v>
      </c>
      <c r="D158" s="17">
        <v>21.251242063557523</v>
      </c>
      <c r="E158" s="17">
        <f xml:space="preserve"> C158 - I158 - 0.75</f>
        <v>21.266550282325699</v>
      </c>
      <c r="F158" s="23">
        <v>179663375.75</v>
      </c>
      <c r="G158" s="27">
        <v>197.13099020130207</v>
      </c>
      <c r="H158" s="11">
        <f t="shared" si="36"/>
        <v>1.0561721908333764E-2</v>
      </c>
      <c r="I158" s="11">
        <f t="shared" si="37"/>
        <v>-0.91608634542747081</v>
      </c>
      <c r="J158" s="14">
        <v>4.147618266675783E-2</v>
      </c>
      <c r="K158" s="14">
        <v>8.8609313179182705E-2</v>
      </c>
      <c r="L158" s="14">
        <v>7.0699695768637313E-2</v>
      </c>
      <c r="M158" s="14">
        <v>0.22757824985099573</v>
      </c>
      <c r="N158" s="14">
        <v>0.17122565729126887</v>
      </c>
      <c r="O158" s="14">
        <v>0.12347743919843571</v>
      </c>
      <c r="P158" s="14">
        <v>0.1219480404091699</v>
      </c>
      <c r="Q158" s="14">
        <v>0.15498542163555193</v>
      </c>
      <c r="R158" s="13">
        <f t="shared" si="40"/>
        <v>4.4533725000000066</v>
      </c>
      <c r="S158" s="13">
        <f t="shared" si="41"/>
        <v>17.341304999999966</v>
      </c>
      <c r="T158" s="13">
        <f t="shared" si="42"/>
        <v>26.295244999999994</v>
      </c>
      <c r="U158" s="13">
        <f t="shared" si="43"/>
        <v>29.757199999999987</v>
      </c>
      <c r="V158" s="13">
        <f t="shared" si="44"/>
        <v>30.746854999999986</v>
      </c>
      <c r="W158" s="13">
        <f t="shared" si="45"/>
        <v>29.298255000000008</v>
      </c>
      <c r="X158" s="13">
        <f t="shared" si="46"/>
        <v>21.137135000000015</v>
      </c>
      <c r="Y158" s="13">
        <f t="shared" si="47"/>
        <v>4.1254040000000067</v>
      </c>
      <c r="AC158" s="30"/>
      <c r="AD158" s="31"/>
    </row>
    <row r="159" spans="1:30" x14ac:dyDescent="0.2">
      <c r="A159">
        <f t="shared" si="39"/>
        <v>1985.25</v>
      </c>
      <c r="B159" s="22">
        <f t="shared" si="35"/>
        <v>21.305463821610296</v>
      </c>
      <c r="C159" s="22">
        <f xml:space="preserve"> (1000000000/52)*G159/F159</f>
        <v>21.174978581900181</v>
      </c>
      <c r="D159" s="17">
        <v>21.305463821610296</v>
      </c>
      <c r="E159" s="17">
        <f xml:space="preserve"> C159 - I159 - 0.75</f>
        <v>21.330408138710151</v>
      </c>
      <c r="F159" s="23">
        <v>180090594.5</v>
      </c>
      <c r="G159" s="27">
        <v>198.29755302963684</v>
      </c>
      <c r="H159" s="11">
        <f t="shared" si="36"/>
        <v>1.0656788617500291E-2</v>
      </c>
      <c r="I159" s="11">
        <f t="shared" si="37"/>
        <v>-0.9054295568099705</v>
      </c>
      <c r="J159" s="14">
        <v>4.1244695452001198E-2</v>
      </c>
      <c r="K159" s="14">
        <v>8.8097047891558686E-2</v>
      </c>
      <c r="L159" s="14">
        <v>7.0278528659336231E-2</v>
      </c>
      <c r="M159" s="14">
        <v>0.22793492581860333</v>
      </c>
      <c r="N159" s="14">
        <v>0.17236922197121496</v>
      </c>
      <c r="O159" s="14">
        <v>0.12322458606264718</v>
      </c>
      <c r="P159" s="14">
        <v>0.12157017577751496</v>
      </c>
      <c r="Q159" s="14">
        <v>0.15528081836712343</v>
      </c>
      <c r="R159" s="13">
        <f t="shared" si="40"/>
        <v>4.447334775000007</v>
      </c>
      <c r="S159" s="13">
        <f t="shared" si="41"/>
        <v>17.307607249999965</v>
      </c>
      <c r="T159" s="13">
        <f t="shared" si="42"/>
        <v>26.302418749999994</v>
      </c>
      <c r="U159" s="13">
        <f t="shared" si="43"/>
        <v>29.814134999999986</v>
      </c>
      <c r="V159" s="13">
        <f t="shared" si="44"/>
        <v>30.816706249999985</v>
      </c>
      <c r="W159" s="13">
        <f t="shared" si="45"/>
        <v>29.377881250000009</v>
      </c>
      <c r="X159" s="13">
        <f t="shared" si="46"/>
        <v>21.144325250000016</v>
      </c>
      <c r="Y159" s="13">
        <f t="shared" si="47"/>
        <v>4.1324864500000071</v>
      </c>
      <c r="AC159" s="30"/>
      <c r="AD159" s="31"/>
    </row>
    <row r="160" spans="1:30" x14ac:dyDescent="0.2">
      <c r="A160">
        <f t="shared" si="39"/>
        <v>1985.5</v>
      </c>
      <c r="B160" s="22">
        <f t="shared" si="35"/>
        <v>21.330096239305455</v>
      </c>
      <c r="C160" s="22">
        <f xml:space="preserve"> (1000000000/52)*G160/F160</f>
        <v>21.213221145316844</v>
      </c>
      <c r="D160" s="17">
        <v>21.330096239305455</v>
      </c>
      <c r="E160" s="17">
        <f xml:space="preserve"> C160 - I160 - 0.75</f>
        <v>21.357898846800147</v>
      </c>
      <c r="F160" s="23">
        <v>180560813.25</v>
      </c>
      <c r="G160" s="27">
        <v>199.17437600582628</v>
      </c>
      <c r="H160" s="11">
        <f t="shared" si="36"/>
        <v>1.0751855326665663E-2</v>
      </c>
      <c r="I160" s="11">
        <f t="shared" si="37"/>
        <v>-0.89467770148330483</v>
      </c>
      <c r="J160" s="14">
        <v>4.101320823724456E-2</v>
      </c>
      <c r="K160" s="14">
        <v>8.7584782603934666E-2</v>
      </c>
      <c r="L160" s="14">
        <v>6.9857361550035149E-2</v>
      </c>
      <c r="M160" s="14">
        <v>0.22829160178621094</v>
      </c>
      <c r="N160" s="14">
        <v>0.17351278665116104</v>
      </c>
      <c r="O160" s="14">
        <v>0.12297173292685865</v>
      </c>
      <c r="P160" s="14">
        <v>0.12119231114586002</v>
      </c>
      <c r="Q160" s="14">
        <v>0.15557621509869493</v>
      </c>
      <c r="R160" s="13">
        <f t="shared" si="40"/>
        <v>4.4412970500000073</v>
      </c>
      <c r="S160" s="13">
        <f t="shared" si="41"/>
        <v>17.273909499999963</v>
      </c>
      <c r="T160" s="13">
        <f t="shared" si="42"/>
        <v>26.309592499999994</v>
      </c>
      <c r="U160" s="13">
        <f t="shared" si="43"/>
        <v>29.871069999999985</v>
      </c>
      <c r="V160" s="13">
        <f t="shared" si="44"/>
        <v>30.886557499999984</v>
      </c>
      <c r="W160" s="13">
        <f t="shared" si="45"/>
        <v>29.457507500000009</v>
      </c>
      <c r="X160" s="13">
        <f t="shared" si="46"/>
        <v>21.151515500000016</v>
      </c>
      <c r="Y160" s="13">
        <f t="shared" si="47"/>
        <v>4.1395689000000075</v>
      </c>
      <c r="AC160" s="30"/>
      <c r="AD160" s="31"/>
    </row>
    <row r="161" spans="1:30" x14ac:dyDescent="0.2">
      <c r="A161">
        <f t="shared" si="39"/>
        <v>1985.75</v>
      </c>
      <c r="B161" s="22">
        <f t="shared" si="35"/>
        <v>21.374940115947929</v>
      </c>
      <c r="C161" s="22">
        <f xml:space="preserve"> (1000000000/52)*G161/F161</f>
        <v>21.264179248681295</v>
      </c>
      <c r="D161" s="17">
        <v>21.374940115947929</v>
      </c>
      <c r="E161" s="17">
        <f xml:space="preserve"> C161 - I161 - 0.75</f>
        <v>21.401054412854393</v>
      </c>
      <c r="F161" s="23">
        <v>181092032</v>
      </c>
      <c r="G161" s="27">
        <v>200.24021830570828</v>
      </c>
      <c r="H161" s="11">
        <f t="shared" si="36"/>
        <v>7.8025373102080936E-3</v>
      </c>
      <c r="I161" s="11">
        <f t="shared" si="37"/>
        <v>-0.88687516417309675</v>
      </c>
      <c r="J161" s="14">
        <v>4.0938096188126216E-2</v>
      </c>
      <c r="K161" s="14">
        <v>8.7089674617501917E-2</v>
      </c>
      <c r="L161" s="14">
        <v>6.9227367644063537E-2</v>
      </c>
      <c r="M161" s="14">
        <v>0.22852884155013622</v>
      </c>
      <c r="N161" s="14">
        <v>0.17478082849983281</v>
      </c>
      <c r="O161" s="14">
        <v>0.12287617218238135</v>
      </c>
      <c r="P161" s="14">
        <v>0.12064216179773292</v>
      </c>
      <c r="Q161" s="14">
        <v>0.15591685752022499</v>
      </c>
      <c r="R161" s="13">
        <f t="shared" si="40"/>
        <v>4.4352593250000076</v>
      </c>
      <c r="S161" s="13">
        <f t="shared" si="41"/>
        <v>17.240211749999961</v>
      </c>
      <c r="T161" s="13">
        <f t="shared" si="42"/>
        <v>26.316766249999993</v>
      </c>
      <c r="U161" s="13">
        <f t="shared" si="43"/>
        <v>29.928004999999985</v>
      </c>
      <c r="V161" s="13">
        <f t="shared" si="44"/>
        <v>30.956408749999984</v>
      </c>
      <c r="W161" s="13">
        <f t="shared" si="45"/>
        <v>29.53713375000001</v>
      </c>
      <c r="X161" s="13">
        <f t="shared" si="46"/>
        <v>21.158705750000017</v>
      </c>
      <c r="Y161" s="13">
        <f t="shared" si="47"/>
        <v>4.146651350000008</v>
      </c>
      <c r="AC161" s="30"/>
      <c r="AD161" s="31"/>
    </row>
    <row r="162" spans="1:30" x14ac:dyDescent="0.2">
      <c r="A162">
        <f t="shared" si="39"/>
        <v>1986</v>
      </c>
      <c r="B162" s="22">
        <f t="shared" si="35"/>
        <v>21.273432483755894</v>
      </c>
      <c r="C162" s="22">
        <f xml:space="preserve"> (1000000000/52)*G162/F162</f>
        <v>21.127583538052747</v>
      </c>
      <c r="D162" s="17">
        <v>21.273432483755894</v>
      </c>
      <c r="E162" s="17">
        <f xml:space="preserve"> C162 - I162 - 0.75</f>
        <v>21.256550617521391</v>
      </c>
      <c r="F162" s="23">
        <v>181980552</v>
      </c>
      <c r="G162" s="27">
        <v>199.93008436340946</v>
      </c>
      <c r="H162" s="11">
        <f t="shared" si="36"/>
        <v>7.9080847044514044E-3</v>
      </c>
      <c r="I162" s="11">
        <f t="shared" si="37"/>
        <v>-0.87896707946864538</v>
      </c>
      <c r="J162" s="14">
        <v>4.086298413900788E-2</v>
      </c>
      <c r="K162" s="14">
        <v>8.6594566631069181E-2</v>
      </c>
      <c r="L162" s="14">
        <v>6.8597373738091938E-2</v>
      </c>
      <c r="M162" s="14">
        <v>0.22876608131406151</v>
      </c>
      <c r="N162" s="14">
        <v>0.17604887034850458</v>
      </c>
      <c r="O162" s="14">
        <v>0.12278061143790406</v>
      </c>
      <c r="P162" s="14">
        <v>0.12009201244960582</v>
      </c>
      <c r="Q162" s="14">
        <v>0.15625749994175503</v>
      </c>
      <c r="R162" s="13">
        <f t="shared" si="40"/>
        <v>4.429221600000008</v>
      </c>
      <c r="S162" s="13">
        <f t="shared" si="41"/>
        <v>17.206513999999959</v>
      </c>
      <c r="T162" s="13">
        <f t="shared" si="42"/>
        <v>26.323939999999993</v>
      </c>
      <c r="U162" s="13">
        <f t="shared" si="43"/>
        <v>29.984939999999984</v>
      </c>
      <c r="V162" s="13">
        <f t="shared" si="44"/>
        <v>31.026259999999983</v>
      </c>
      <c r="W162" s="13">
        <f t="shared" si="45"/>
        <v>29.61676000000001</v>
      </c>
      <c r="X162" s="13">
        <f t="shared" si="46"/>
        <v>21.165896000000018</v>
      </c>
      <c r="Y162" s="13">
        <f t="shared" si="47"/>
        <v>4.1537338000000084</v>
      </c>
      <c r="AC162" s="30"/>
      <c r="AD162" s="31"/>
    </row>
    <row r="163" spans="1:30" x14ac:dyDescent="0.2">
      <c r="A163">
        <f t="shared" si="39"/>
        <v>1986.25</v>
      </c>
      <c r="B163" s="22">
        <f t="shared" si="35"/>
        <v>21.276754329228524</v>
      </c>
      <c r="C163" s="22">
        <f xml:space="preserve"> (1000000000/52)*G163/F163</f>
        <v>21.140780627991866</v>
      </c>
      <c r="D163" s="17">
        <v>21.276754329228524</v>
      </c>
      <c r="E163" s="17">
        <f xml:space="preserve"> C163 - I163 - 0.75</f>
        <v>21.261734075361819</v>
      </c>
      <c r="F163" s="23">
        <v>182481072</v>
      </c>
      <c r="G163" s="27">
        <v>200.60520021946502</v>
      </c>
      <c r="H163" s="11">
        <f t="shared" si="36"/>
        <v>8.013632098694292E-3</v>
      </c>
      <c r="I163" s="11">
        <f t="shared" si="37"/>
        <v>-0.87095344736995106</v>
      </c>
      <c r="J163" s="14">
        <v>4.0787872089889536E-2</v>
      </c>
      <c r="K163" s="14">
        <v>8.6099458644636445E-2</v>
      </c>
      <c r="L163" s="14">
        <v>6.7967379832120339E-2</v>
      </c>
      <c r="M163" s="14">
        <v>0.22900332107798682</v>
      </c>
      <c r="N163" s="14">
        <v>0.17731691219717635</v>
      </c>
      <c r="O163" s="14">
        <v>0.12268505069342675</v>
      </c>
      <c r="P163" s="14">
        <v>0.11954186310147871</v>
      </c>
      <c r="Q163" s="14">
        <v>0.15659814236328506</v>
      </c>
      <c r="R163" s="13">
        <f t="shared" si="40"/>
        <v>4.4231838750000083</v>
      </c>
      <c r="S163" s="13">
        <f t="shared" si="41"/>
        <v>17.172816249999958</v>
      </c>
      <c r="T163" s="13">
        <f t="shared" si="42"/>
        <v>26.331113749999993</v>
      </c>
      <c r="U163" s="13">
        <f t="shared" si="43"/>
        <v>30.041874999999983</v>
      </c>
      <c r="V163" s="13">
        <f t="shared" si="44"/>
        <v>31.096111249999982</v>
      </c>
      <c r="W163" s="13">
        <f t="shared" si="45"/>
        <v>29.69638625000001</v>
      </c>
      <c r="X163" s="13">
        <f t="shared" si="46"/>
        <v>21.173086250000019</v>
      </c>
      <c r="Y163" s="13">
        <f t="shared" si="47"/>
        <v>4.1608162500000088</v>
      </c>
      <c r="AC163" s="30"/>
      <c r="AD163" s="31"/>
    </row>
    <row r="164" spans="1:30" x14ac:dyDescent="0.2">
      <c r="A164">
        <f t="shared" si="39"/>
        <v>1986.5</v>
      </c>
      <c r="B164" s="22">
        <f t="shared" si="35"/>
        <v>21.253051493642953</v>
      </c>
      <c r="C164" s="22">
        <f xml:space="preserve"> (1000000000/52)*G164/F164</f>
        <v>21.117899775454045</v>
      </c>
      <c r="D164" s="17">
        <v>21.253051493642953</v>
      </c>
      <c r="E164" s="17">
        <f xml:space="preserve"> C164 - I164 - 0.75</f>
        <v>21.230734043331061</v>
      </c>
      <c r="F164" s="23">
        <v>183000592</v>
      </c>
      <c r="G164" s="27">
        <v>200.95858435664738</v>
      </c>
      <c r="H164" s="11">
        <f t="shared" si="36"/>
        <v>8.1191794929368327E-3</v>
      </c>
      <c r="I164" s="11">
        <f t="shared" si="37"/>
        <v>-0.86283426787701423</v>
      </c>
      <c r="J164" s="14">
        <v>4.0712760040771193E-2</v>
      </c>
      <c r="K164" s="14">
        <v>8.5604350658203696E-2</v>
      </c>
      <c r="L164" s="14">
        <v>6.7337385926148741E-2</v>
      </c>
      <c r="M164" s="14">
        <v>0.22924056084191211</v>
      </c>
      <c r="N164" s="14">
        <v>0.17858495404584812</v>
      </c>
      <c r="O164" s="14">
        <v>0.12258948994894946</v>
      </c>
      <c r="P164" s="14">
        <v>0.11899171375335162</v>
      </c>
      <c r="Q164" s="14">
        <v>0.15693878478481513</v>
      </c>
      <c r="R164" s="13">
        <f t="shared" si="40"/>
        <v>4.4171461500000087</v>
      </c>
      <c r="S164" s="13">
        <f t="shared" si="41"/>
        <v>17.139118499999956</v>
      </c>
      <c r="T164" s="13">
        <f t="shared" si="42"/>
        <v>26.338287499999993</v>
      </c>
      <c r="U164" s="13">
        <f t="shared" si="43"/>
        <v>30.098809999999983</v>
      </c>
      <c r="V164" s="13">
        <f t="shared" si="44"/>
        <v>31.165962499999981</v>
      </c>
      <c r="W164" s="13">
        <f t="shared" si="45"/>
        <v>29.776012500000011</v>
      </c>
      <c r="X164" s="13">
        <f t="shared" si="46"/>
        <v>21.180276500000019</v>
      </c>
      <c r="Y164" s="13">
        <f t="shared" si="47"/>
        <v>4.1678987000000092</v>
      </c>
      <c r="AC164" s="30"/>
      <c r="AD164" s="31"/>
    </row>
    <row r="165" spans="1:30" x14ac:dyDescent="0.2">
      <c r="A165">
        <f t="shared" si="39"/>
        <v>1986.75</v>
      </c>
      <c r="B165" s="22">
        <f t="shared" si="35"/>
        <v>21.374102541729776</v>
      </c>
      <c r="C165" s="22">
        <f xml:space="preserve"> (1000000000/52)*G165/F165</f>
        <v>21.237663740069131</v>
      </c>
      <c r="D165" s="17">
        <v>21.374102541729776</v>
      </c>
      <c r="E165" s="17">
        <f xml:space="preserve"> C165 - I165 - 0.75</f>
        <v>21.341185327876286</v>
      </c>
      <c r="F165" s="23">
        <v>183534112</v>
      </c>
      <c r="G165" s="27">
        <v>202.6874592853857</v>
      </c>
      <c r="H165" s="11">
        <f t="shared" si="36"/>
        <v>9.3126800698605898E-3</v>
      </c>
      <c r="I165" s="11">
        <f t="shared" si="37"/>
        <v>-0.85352158780715359</v>
      </c>
      <c r="J165" s="14">
        <v>4.0550082344012833E-2</v>
      </c>
      <c r="K165" s="14">
        <v>8.5034543016621278E-2</v>
      </c>
      <c r="L165" s="14">
        <v>6.6726691008912667E-2</v>
      </c>
      <c r="M165" s="14">
        <v>0.22929946585282734</v>
      </c>
      <c r="N165" s="14">
        <v>0.17977262022364704</v>
      </c>
      <c r="O165" s="14">
        <v>0.12287032801779854</v>
      </c>
      <c r="P165" s="14">
        <v>0.11837088558369384</v>
      </c>
      <c r="Q165" s="14">
        <v>0.15737538395248651</v>
      </c>
      <c r="R165" s="13">
        <f t="shared" si="40"/>
        <v>4.411108425000009</v>
      </c>
      <c r="S165" s="13">
        <f t="shared" si="41"/>
        <v>17.105420749999954</v>
      </c>
      <c r="T165" s="13">
        <f t="shared" si="42"/>
        <v>26.345461249999993</v>
      </c>
      <c r="U165" s="13">
        <f t="shared" si="43"/>
        <v>30.155744999999982</v>
      </c>
      <c r="V165" s="13">
        <f t="shared" si="44"/>
        <v>31.235813749999981</v>
      </c>
      <c r="W165" s="13">
        <f t="shared" si="45"/>
        <v>29.855638750000011</v>
      </c>
      <c r="X165" s="13">
        <f t="shared" si="46"/>
        <v>21.18746675000002</v>
      </c>
      <c r="Y165" s="13">
        <f t="shared" si="47"/>
        <v>4.1749811500000096</v>
      </c>
      <c r="AC165" s="30"/>
      <c r="AD165" s="31"/>
    </row>
    <row r="166" spans="1:30" x14ac:dyDescent="0.2">
      <c r="A166">
        <f t="shared" si="39"/>
        <v>1987</v>
      </c>
      <c r="B166" s="22">
        <f t="shared" si="35"/>
        <v>21.553364070060876</v>
      </c>
      <c r="C166" s="22">
        <f xml:space="preserve"> (1000000000/52)*G166/F166</f>
        <v>21.403745510648786</v>
      </c>
      <c r="D166" s="17">
        <v>21.553364070060876</v>
      </c>
      <c r="E166" s="17">
        <f xml:space="preserve"> C166 - I166 - 0.75</f>
        <v>21.497831311831884</v>
      </c>
      <c r="F166" s="23">
        <v>184171388.25</v>
      </c>
      <c r="G166" s="27">
        <v>204.98179127118635</v>
      </c>
      <c r="H166" s="11">
        <f t="shared" si="36"/>
        <v>9.4357866240558155E-3</v>
      </c>
      <c r="I166" s="11">
        <f t="shared" si="37"/>
        <v>-0.84408580118309773</v>
      </c>
      <c r="J166" s="14">
        <v>4.0387404647254467E-2</v>
      </c>
      <c r="K166" s="14">
        <v>8.4464735375038874E-2</v>
      </c>
      <c r="L166" s="14">
        <v>6.6115996091676593E-2</v>
      </c>
      <c r="M166" s="14">
        <v>0.22935837086374261</v>
      </c>
      <c r="N166" s="14">
        <v>0.18096028640144596</v>
      </c>
      <c r="O166" s="14">
        <v>0.12315116608664761</v>
      </c>
      <c r="P166" s="14">
        <v>0.11775005741403606</v>
      </c>
      <c r="Q166" s="14">
        <v>0.1578119831201579</v>
      </c>
      <c r="R166" s="13">
        <f t="shared" si="40"/>
        <v>4.4050707000000093</v>
      </c>
      <c r="S166" s="13">
        <f t="shared" si="41"/>
        <v>17.071722999999952</v>
      </c>
      <c r="T166" s="13">
        <f t="shared" si="42"/>
        <v>26.352634999999992</v>
      </c>
      <c r="U166" s="13">
        <f t="shared" si="43"/>
        <v>30.212679999999981</v>
      </c>
      <c r="V166" s="13">
        <f t="shared" si="44"/>
        <v>31.30566499999998</v>
      </c>
      <c r="W166" s="13">
        <f t="shared" si="45"/>
        <v>29.935265000000012</v>
      </c>
      <c r="X166" s="13">
        <f t="shared" si="46"/>
        <v>21.194657000000021</v>
      </c>
      <c r="Y166" s="13">
        <f t="shared" si="47"/>
        <v>4.18206360000001</v>
      </c>
      <c r="AC166" s="30"/>
      <c r="AD166" s="31"/>
    </row>
    <row r="167" spans="1:30" x14ac:dyDescent="0.2">
      <c r="A167">
        <f t="shared" si="39"/>
        <v>1987.25</v>
      </c>
      <c r="B167" s="22">
        <f t="shared" si="35"/>
        <v>21.54779392253328</v>
      </c>
      <c r="C167" s="22">
        <f xml:space="preserve"> (1000000000/52)*G167/F167</f>
        <v>21.397628940511471</v>
      </c>
      <c r="D167" s="17">
        <v>21.54779392253328</v>
      </c>
      <c r="E167" s="17">
        <f xml:space="preserve"> C167 - I167 - 0.75</f>
        <v>21.482155848516317</v>
      </c>
      <c r="F167" s="23">
        <v>184698664.5</v>
      </c>
      <c r="G167" s="27">
        <v>205.50990141650894</v>
      </c>
      <c r="H167" s="11">
        <f t="shared" si="36"/>
        <v>9.5588931782498027E-3</v>
      </c>
      <c r="I167" s="11">
        <f t="shared" si="37"/>
        <v>-0.83452690800484797</v>
      </c>
      <c r="J167" s="14">
        <v>4.0224726950496101E-2</v>
      </c>
      <c r="K167" s="14">
        <v>8.3894927733456456E-2</v>
      </c>
      <c r="L167" s="14">
        <v>6.5505301174440506E-2</v>
      </c>
      <c r="M167" s="14">
        <v>0.22941727587465788</v>
      </c>
      <c r="N167" s="14">
        <v>0.18214795257924488</v>
      </c>
      <c r="O167" s="14">
        <v>0.12343200415549668</v>
      </c>
      <c r="P167" s="14">
        <v>0.11712922924437828</v>
      </c>
      <c r="Q167" s="14">
        <v>0.15824858228782929</v>
      </c>
      <c r="R167" s="13">
        <f t="shared" si="40"/>
        <v>4.3990329750000097</v>
      </c>
      <c r="S167" s="13">
        <f t="shared" si="41"/>
        <v>17.038025249999951</v>
      </c>
      <c r="T167" s="13">
        <f t="shared" si="42"/>
        <v>26.359808749999992</v>
      </c>
      <c r="U167" s="13">
        <f t="shared" si="43"/>
        <v>30.26961499999998</v>
      </c>
      <c r="V167" s="13">
        <f t="shared" si="44"/>
        <v>31.375516249999979</v>
      </c>
      <c r="W167" s="13">
        <f t="shared" si="45"/>
        <v>30.014891250000012</v>
      </c>
      <c r="X167" s="13">
        <f t="shared" si="46"/>
        <v>21.201847250000021</v>
      </c>
      <c r="Y167" s="13">
        <f t="shared" si="47"/>
        <v>4.1891460500000104</v>
      </c>
      <c r="AC167" s="30"/>
      <c r="AD167" s="31"/>
    </row>
    <row r="168" spans="1:30" x14ac:dyDescent="0.2">
      <c r="A168">
        <f t="shared" si="39"/>
        <v>1987.5</v>
      </c>
      <c r="B168" s="22">
        <f t="shared" si="35"/>
        <v>21.559048766441695</v>
      </c>
      <c r="C168" s="22">
        <f xml:space="preserve"> (1000000000/52)*G168/F168</f>
        <v>21.412096596934926</v>
      </c>
      <c r="D168" s="17">
        <v>21.559048766441695</v>
      </c>
      <c r="E168" s="17">
        <f xml:space="preserve"> C168 - I168 - 0.75</f>
        <v>21.48694150520733</v>
      </c>
      <c r="F168" s="23">
        <v>185188940.75</v>
      </c>
      <c r="G168" s="27">
        <v>206.19474137719905</v>
      </c>
      <c r="H168" s="11">
        <f t="shared" si="36"/>
        <v>9.6819997324434984E-3</v>
      </c>
      <c r="I168" s="11">
        <f t="shared" si="37"/>
        <v>-0.82484490827240442</v>
      </c>
      <c r="J168" s="14">
        <v>4.0062049253737742E-2</v>
      </c>
      <c r="K168" s="14">
        <v>8.3325120091874039E-2</v>
      </c>
      <c r="L168" s="14">
        <v>6.4894606257204432E-2</v>
      </c>
      <c r="M168" s="14">
        <v>0.22947618088557312</v>
      </c>
      <c r="N168" s="14">
        <v>0.18333561875704377</v>
      </c>
      <c r="O168" s="14">
        <v>0.12371284222434577</v>
      </c>
      <c r="P168" s="14">
        <v>0.11650840107472051</v>
      </c>
      <c r="Q168" s="14">
        <v>0.15868518145550067</v>
      </c>
      <c r="R168" s="13">
        <f t="shared" si="40"/>
        <v>4.39299525000001</v>
      </c>
      <c r="S168" s="13">
        <f t="shared" si="41"/>
        <v>17.004327499999949</v>
      </c>
      <c r="T168" s="13">
        <f t="shared" si="42"/>
        <v>26.366982499999992</v>
      </c>
      <c r="U168" s="13">
        <f t="shared" si="43"/>
        <v>30.32654999999998</v>
      </c>
      <c r="V168" s="13">
        <f t="shared" si="44"/>
        <v>31.445367499999978</v>
      </c>
      <c r="W168" s="13">
        <f t="shared" si="45"/>
        <v>30.094517500000013</v>
      </c>
      <c r="X168" s="13">
        <f t="shared" si="46"/>
        <v>21.209037500000022</v>
      </c>
      <c r="Y168" s="13">
        <f t="shared" si="47"/>
        <v>4.1962285000000108</v>
      </c>
      <c r="AC168" s="30"/>
      <c r="AD168" s="31"/>
    </row>
    <row r="169" spans="1:30" x14ac:dyDescent="0.2">
      <c r="A169">
        <f t="shared" si="39"/>
        <v>1987.75</v>
      </c>
      <c r="B169" s="22">
        <f t="shared" si="35"/>
        <v>21.823857896248359</v>
      </c>
      <c r="C169" s="22">
        <f xml:space="preserve"> (1000000000/52)*G169/F169</f>
        <v>21.682679254937796</v>
      </c>
      <c r="D169" s="17">
        <v>21.823857896248359</v>
      </c>
      <c r="E169" s="17">
        <f xml:space="preserve"> C169 - I169 - 0.75</f>
        <v>21.744628561639203</v>
      </c>
      <c r="F169" s="23">
        <v>185641217</v>
      </c>
      <c r="G169" s="27">
        <v>209.31034616477987</v>
      </c>
      <c r="H169" s="11">
        <f t="shared" si="36"/>
        <v>1.2895601570998351E-2</v>
      </c>
      <c r="I169" s="11">
        <f t="shared" si="37"/>
        <v>-0.81194930670140608</v>
      </c>
      <c r="J169" s="14">
        <v>3.9866667570976982E-2</v>
      </c>
      <c r="K169" s="14">
        <v>8.2749452292674539E-2</v>
      </c>
      <c r="L169" s="14">
        <v>6.4324177082546313E-2</v>
      </c>
      <c r="M169" s="14">
        <v>0.22935495061078393</v>
      </c>
      <c r="N169" s="14">
        <v>0.18419856956596226</v>
      </c>
      <c r="O169" s="14">
        <v>0.12457289784391945</v>
      </c>
      <c r="P169" s="14">
        <v>0.1159361870324789</v>
      </c>
      <c r="Q169" s="14">
        <v>0.15899709800065764</v>
      </c>
      <c r="R169" s="13">
        <f t="shared" si="40"/>
        <v>4.3869575250000103</v>
      </c>
      <c r="S169" s="13">
        <f t="shared" si="41"/>
        <v>16.970629749999947</v>
      </c>
      <c r="T169" s="13">
        <f t="shared" si="42"/>
        <v>26.374156249999992</v>
      </c>
      <c r="U169" s="13">
        <f t="shared" si="43"/>
        <v>30.383484999999979</v>
      </c>
      <c r="V169" s="13">
        <f t="shared" si="44"/>
        <v>31.515218749999978</v>
      </c>
      <c r="W169" s="13">
        <f t="shared" si="45"/>
        <v>30.174143750000013</v>
      </c>
      <c r="X169" s="13">
        <f t="shared" si="46"/>
        <v>21.216227750000023</v>
      </c>
      <c r="Y169" s="13">
        <f t="shared" si="47"/>
        <v>4.2033109500000112</v>
      </c>
      <c r="AC169" s="30"/>
      <c r="AD169" s="31"/>
    </row>
    <row r="170" spans="1:30" x14ac:dyDescent="0.2">
      <c r="A170">
        <f t="shared" si="39"/>
        <v>1988</v>
      </c>
      <c r="B170" s="22">
        <f t="shared" si="35"/>
        <v>21.811577890406191</v>
      </c>
      <c r="C170" s="22">
        <f xml:space="preserve"> (1000000000/52)*G170/F170</f>
        <v>21.673055049454309</v>
      </c>
      <c r="D170" s="17">
        <v>21.811577890406191</v>
      </c>
      <c r="E170" s="17">
        <f xml:space="preserve"> C170 - I170 - 0.75</f>
        <v>21.721972314608461</v>
      </c>
      <c r="F170" s="23">
        <v>186132216</v>
      </c>
      <c r="G170" s="27">
        <v>209.77079571993585</v>
      </c>
      <c r="H170" s="11">
        <f t="shared" si="36"/>
        <v>1.3032041547252826E-2</v>
      </c>
      <c r="I170" s="11">
        <f t="shared" si="37"/>
        <v>-0.79891726515415329</v>
      </c>
      <c r="J170" s="14">
        <v>3.967128588821623E-2</v>
      </c>
      <c r="K170" s="14">
        <v>8.2173784493475038E-2</v>
      </c>
      <c r="L170" s="14">
        <v>6.3753747907888209E-2</v>
      </c>
      <c r="M170" s="14">
        <v>0.22923372033599476</v>
      </c>
      <c r="N170" s="14">
        <v>0.18506152037488077</v>
      </c>
      <c r="O170" s="14">
        <v>0.12543295346349315</v>
      </c>
      <c r="P170" s="14">
        <v>0.11536397299023732</v>
      </c>
      <c r="Q170" s="14">
        <v>0.15930901454581459</v>
      </c>
      <c r="R170" s="13">
        <f t="shared" si="40"/>
        <v>4.3809198000000107</v>
      </c>
      <c r="S170" s="13">
        <f t="shared" si="41"/>
        <v>16.936931999999945</v>
      </c>
      <c r="T170" s="13">
        <f t="shared" si="42"/>
        <v>26.381329999999991</v>
      </c>
      <c r="U170" s="13">
        <f t="shared" si="43"/>
        <v>30.440419999999978</v>
      </c>
      <c r="V170" s="13">
        <f t="shared" si="44"/>
        <v>31.585069999999977</v>
      </c>
      <c r="W170" s="13">
        <f t="shared" si="45"/>
        <v>30.253770000000014</v>
      </c>
      <c r="X170" s="13">
        <f t="shared" si="46"/>
        <v>21.223418000000024</v>
      </c>
      <c r="Y170" s="13">
        <f t="shared" si="47"/>
        <v>4.2103934000000116</v>
      </c>
      <c r="AC170" s="30"/>
      <c r="AD170" s="31"/>
    </row>
    <row r="171" spans="1:30" x14ac:dyDescent="0.2">
      <c r="A171">
        <f t="shared" si="39"/>
        <v>1988.25</v>
      </c>
      <c r="B171" s="22">
        <f t="shared" si="35"/>
        <v>22.056320596107323</v>
      </c>
      <c r="C171" s="22">
        <f xml:space="preserve"> (1000000000/52)*G171/F171</f>
        <v>21.928360307123963</v>
      </c>
      <c r="D171" s="17">
        <v>22.056320596107323</v>
      </c>
      <c r="E171" s="17">
        <f xml:space="preserve"> C171 - I171 - 0.75</f>
        <v>21.964109090754611</v>
      </c>
      <c r="F171" s="23">
        <v>186545215</v>
      </c>
      <c r="G171" s="27">
        <v>212.71279578067509</v>
      </c>
      <c r="H171" s="11">
        <f t="shared" si="36"/>
        <v>1.3168481523503348E-2</v>
      </c>
      <c r="I171" s="11">
        <f t="shared" si="37"/>
        <v>-0.78574878363064993</v>
      </c>
      <c r="J171" s="14">
        <v>3.9475904205455478E-2</v>
      </c>
      <c r="K171" s="14">
        <v>8.1598116694275538E-2</v>
      </c>
      <c r="L171" s="14">
        <v>6.318331873323009E-2</v>
      </c>
      <c r="M171" s="14">
        <v>0.2291124900612056</v>
      </c>
      <c r="N171" s="14">
        <v>0.18592447118379926</v>
      </c>
      <c r="O171" s="14">
        <v>0.12629300908306684</v>
      </c>
      <c r="P171" s="14">
        <v>0.11479175894799573</v>
      </c>
      <c r="Q171" s="14">
        <v>0.15962093109097153</v>
      </c>
      <c r="R171" s="13">
        <f t="shared" si="40"/>
        <v>4.374882075000011</v>
      </c>
      <c r="S171" s="13">
        <f t="shared" si="41"/>
        <v>16.903234249999944</v>
      </c>
      <c r="T171" s="13">
        <f t="shared" si="42"/>
        <v>26.388503749999991</v>
      </c>
      <c r="U171" s="13">
        <f t="shared" si="43"/>
        <v>30.497354999999978</v>
      </c>
      <c r="V171" s="13">
        <f t="shared" si="44"/>
        <v>31.654921249999976</v>
      </c>
      <c r="W171" s="13">
        <f t="shared" si="45"/>
        <v>30.333396250000014</v>
      </c>
      <c r="X171" s="13">
        <f t="shared" si="46"/>
        <v>21.230608250000024</v>
      </c>
      <c r="Y171" s="13">
        <f t="shared" si="47"/>
        <v>4.217475850000012</v>
      </c>
      <c r="AC171" s="30"/>
      <c r="AD171" s="31"/>
    </row>
    <row r="172" spans="1:30" x14ac:dyDescent="0.2">
      <c r="A172">
        <f t="shared" si="39"/>
        <v>1988.5</v>
      </c>
      <c r="B172" s="22">
        <f t="shared" si="35"/>
        <v>22.022250796839</v>
      </c>
      <c r="C172" s="22">
        <f xml:space="preserve"> (1000000000/52)*G172/F172</f>
        <v>21.902406488982322</v>
      </c>
      <c r="D172" s="17">
        <v>22.022250796839</v>
      </c>
      <c r="E172" s="17">
        <f xml:space="preserve"> C172 - I172 - 0.75</f>
        <v>21.924850351113218</v>
      </c>
      <c r="F172" s="23">
        <v>186987214</v>
      </c>
      <c r="G172" s="27">
        <v>212.96443840205694</v>
      </c>
      <c r="H172" s="11">
        <f t="shared" si="36"/>
        <v>1.330492149975435E-2</v>
      </c>
      <c r="I172" s="11">
        <f t="shared" si="37"/>
        <v>-0.77244386213089555</v>
      </c>
      <c r="J172" s="14">
        <v>3.9280522522694719E-2</v>
      </c>
      <c r="K172" s="14">
        <v>8.1022448895076038E-2</v>
      </c>
      <c r="L172" s="14">
        <v>6.2612889558571971E-2</v>
      </c>
      <c r="M172" s="14">
        <v>0.22899125978641641</v>
      </c>
      <c r="N172" s="14">
        <v>0.18678742199271775</v>
      </c>
      <c r="O172" s="14">
        <v>0.12715306470264054</v>
      </c>
      <c r="P172" s="14">
        <v>0.11421954490575414</v>
      </c>
      <c r="Q172" s="14">
        <v>0.1599328476361285</v>
      </c>
      <c r="R172" s="13">
        <f t="shared" si="40"/>
        <v>4.3688443500000114</v>
      </c>
      <c r="S172" s="13">
        <f t="shared" si="41"/>
        <v>16.869536499999942</v>
      </c>
      <c r="T172" s="13">
        <f t="shared" si="42"/>
        <v>26.395677499999991</v>
      </c>
      <c r="U172" s="13">
        <f t="shared" si="43"/>
        <v>30.554289999999977</v>
      </c>
      <c r="V172" s="13">
        <f t="shared" si="44"/>
        <v>31.724772499999975</v>
      </c>
      <c r="W172" s="13">
        <f t="shared" si="45"/>
        <v>30.413022500000015</v>
      </c>
      <c r="X172" s="13">
        <f t="shared" si="46"/>
        <v>21.237798500000025</v>
      </c>
      <c r="Y172" s="13">
        <f t="shared" si="47"/>
        <v>4.2245583000000124</v>
      </c>
      <c r="AC172" s="30"/>
      <c r="AD172" s="31"/>
    </row>
    <row r="173" spans="1:30" x14ac:dyDescent="0.2">
      <c r="A173">
        <f t="shared" si="39"/>
        <v>1988.75</v>
      </c>
      <c r="B173" s="22">
        <f t="shared" si="35"/>
        <v>22.195992792344992</v>
      </c>
      <c r="C173" s="22">
        <f xml:space="preserve"> (1000000000/52)*G173/F173</f>
        <v>22.086946592167955</v>
      </c>
      <c r="D173" s="17">
        <v>22.195992792344992</v>
      </c>
      <c r="E173" s="17">
        <f xml:space="preserve"> C173 - I173 - 0.75</f>
        <v>22.095837973286155</v>
      </c>
      <c r="F173" s="23">
        <v>187391213</v>
      </c>
      <c r="G173" s="27">
        <v>215.22278509537361</v>
      </c>
      <c r="H173" s="11">
        <f t="shared" si="36"/>
        <v>1.3552481012695648E-2</v>
      </c>
      <c r="I173" s="11">
        <f t="shared" si="37"/>
        <v>-0.75889138111819987</v>
      </c>
      <c r="J173" s="14">
        <v>3.9005512894445614E-2</v>
      </c>
      <c r="K173" s="14">
        <v>8.0449273080155939E-2</v>
      </c>
      <c r="L173" s="14">
        <v>6.2165640278565484E-2</v>
      </c>
      <c r="M173" s="14">
        <v>0.22864148317610924</v>
      </c>
      <c r="N173" s="14">
        <v>0.18801225365376334</v>
      </c>
      <c r="O173" s="14">
        <v>0.12778152020192726</v>
      </c>
      <c r="P173" s="14">
        <v>0.11361755053566872</v>
      </c>
      <c r="Q173" s="14">
        <v>0.16032676617936448</v>
      </c>
      <c r="R173" s="13">
        <f t="shared" si="40"/>
        <v>4.3628066250000117</v>
      </c>
      <c r="S173" s="13">
        <f t="shared" si="41"/>
        <v>16.83583874999994</v>
      </c>
      <c r="T173" s="13">
        <f t="shared" si="42"/>
        <v>26.402851249999991</v>
      </c>
      <c r="U173" s="13">
        <f t="shared" si="43"/>
        <v>30.611224999999976</v>
      </c>
      <c r="V173" s="13">
        <f t="shared" si="44"/>
        <v>31.794623749999975</v>
      </c>
      <c r="W173" s="13">
        <f t="shared" si="45"/>
        <v>30.492648750000015</v>
      </c>
      <c r="X173" s="13">
        <f t="shared" si="46"/>
        <v>21.244988750000026</v>
      </c>
      <c r="Y173" s="13">
        <f t="shared" si="47"/>
        <v>4.2316407500000128</v>
      </c>
      <c r="AC173" s="30"/>
      <c r="AD173" s="31"/>
    </row>
    <row r="174" spans="1:30" x14ac:dyDescent="0.2">
      <c r="A174">
        <f t="shared" si="39"/>
        <v>1989</v>
      </c>
      <c r="B174" s="22">
        <f t="shared" si="35"/>
        <v>22.341317232054902</v>
      </c>
      <c r="C174" s="22">
        <f xml:space="preserve"> (1000000000/52)*G174/F174</f>
        <v>22.232158718367053</v>
      </c>
      <c r="D174" s="17">
        <v>22.341317232054902</v>
      </c>
      <c r="E174" s="17">
        <f xml:space="preserve"> C174 - I174 - 0.75</f>
        <v>22.227365707294933</v>
      </c>
      <c r="F174" s="23">
        <v>187909217</v>
      </c>
      <c r="G174" s="27">
        <v>217.23663192337995</v>
      </c>
      <c r="H174" s="11">
        <f t="shared" si="36"/>
        <v>1.3684392190321026E-2</v>
      </c>
      <c r="I174" s="11">
        <f t="shared" si="37"/>
        <v>-0.74520698892787884</v>
      </c>
      <c r="J174" s="14">
        <v>3.8730503266196509E-2</v>
      </c>
      <c r="K174" s="14">
        <v>7.987609726523584E-2</v>
      </c>
      <c r="L174" s="14">
        <v>6.171839099855899E-2</v>
      </c>
      <c r="M174" s="14">
        <v>0.22829170656580208</v>
      </c>
      <c r="N174" s="14">
        <v>0.18923708531480893</v>
      </c>
      <c r="O174" s="14">
        <v>0.12840997570121399</v>
      </c>
      <c r="P174" s="14">
        <v>0.1130155561655833</v>
      </c>
      <c r="Q174" s="14">
        <v>0.16072068472260043</v>
      </c>
      <c r="R174" s="13">
        <f t="shared" si="40"/>
        <v>4.356768900000012</v>
      </c>
      <c r="S174" s="13">
        <f t="shared" si="41"/>
        <v>16.802140999999938</v>
      </c>
      <c r="T174" s="13">
        <f t="shared" si="42"/>
        <v>26.41002499999999</v>
      </c>
      <c r="U174" s="13">
        <f t="shared" si="43"/>
        <v>30.668159999999975</v>
      </c>
      <c r="V174" s="13">
        <f t="shared" si="44"/>
        <v>31.864474999999974</v>
      </c>
      <c r="W174" s="13">
        <f t="shared" si="45"/>
        <v>30.572275000000015</v>
      </c>
      <c r="X174" s="13">
        <f t="shared" si="46"/>
        <v>21.252179000000027</v>
      </c>
      <c r="Y174" s="13">
        <f t="shared" si="47"/>
        <v>4.2387232000000132</v>
      </c>
      <c r="AC174" s="30"/>
      <c r="AD174" s="31"/>
    </row>
    <row r="175" spans="1:30" x14ac:dyDescent="0.2">
      <c r="A175">
        <f t="shared" si="39"/>
        <v>1989.25</v>
      </c>
      <c r="B175" s="22">
        <f t="shared" si="35"/>
        <v>22.408611195588776</v>
      </c>
      <c r="C175" s="22">
        <f xml:space="preserve"> (1000000000/52)*G175/F175</f>
        <v>22.310716602163875</v>
      </c>
      <c r="D175" s="17">
        <v>22.408611195588776</v>
      </c>
      <c r="E175" s="17">
        <f xml:space="preserve"> C175 - I175 - 0.75</f>
        <v>22.292107287723805</v>
      </c>
      <c r="F175" s="23">
        <v>188312221</v>
      </c>
      <c r="G175" s="27">
        <v>218.47179096366273</v>
      </c>
      <c r="H175" s="11">
        <f t="shared" si="36"/>
        <v>1.3816303367947527E-2</v>
      </c>
      <c r="I175" s="11">
        <f t="shared" si="37"/>
        <v>-0.73139068555993136</v>
      </c>
      <c r="J175" s="14">
        <v>3.845549363794741E-2</v>
      </c>
      <c r="K175" s="14">
        <v>7.9302921450315755E-2</v>
      </c>
      <c r="L175" s="14">
        <v>6.1271141718552496E-2</v>
      </c>
      <c r="M175" s="14">
        <v>0.22794192995549492</v>
      </c>
      <c r="N175" s="14">
        <v>0.19046191697585452</v>
      </c>
      <c r="O175" s="14">
        <v>0.12903843120050074</v>
      </c>
      <c r="P175" s="14">
        <v>0.11241356179549788</v>
      </c>
      <c r="Q175" s="14">
        <v>0.16111460326583638</v>
      </c>
      <c r="R175" s="13">
        <f t="shared" si="40"/>
        <v>4.3507311750000124</v>
      </c>
      <c r="S175" s="13">
        <f t="shared" si="41"/>
        <v>16.768443249999937</v>
      </c>
      <c r="T175" s="13">
        <f t="shared" si="42"/>
        <v>26.41719874999999</v>
      </c>
      <c r="U175" s="13">
        <f t="shared" si="43"/>
        <v>30.725094999999975</v>
      </c>
      <c r="V175" s="13">
        <f t="shared" si="44"/>
        <v>31.934326249999973</v>
      </c>
      <c r="W175" s="13">
        <f t="shared" si="45"/>
        <v>30.651901250000016</v>
      </c>
      <c r="X175" s="13">
        <f t="shared" si="46"/>
        <v>21.259369250000027</v>
      </c>
      <c r="Y175" s="13">
        <f t="shared" si="47"/>
        <v>4.2458056500000136</v>
      </c>
      <c r="AC175" s="30"/>
      <c r="AD175" s="31"/>
    </row>
    <row r="176" spans="1:30" x14ac:dyDescent="0.2">
      <c r="A176">
        <f t="shared" si="39"/>
        <v>1989.5</v>
      </c>
      <c r="B176" s="22">
        <f t="shared" si="35"/>
        <v>22.366336668782591</v>
      </c>
      <c r="C176" s="22">
        <f xml:space="preserve"> (1000000000/52)*G176/F176</f>
        <v>22.285211743863435</v>
      </c>
      <c r="D176" s="17">
        <v>22.366336668782591</v>
      </c>
      <c r="E176" s="17">
        <f xml:space="preserve"> C176 - I176 - 0.75</f>
        <v>22.252654214877797</v>
      </c>
      <c r="F176" s="23">
        <v>188734225</v>
      </c>
      <c r="G176" s="27">
        <v>218.71107270682612</v>
      </c>
      <c r="H176" s="11">
        <f t="shared" si="36"/>
        <v>1.3948214545570806E-2</v>
      </c>
      <c r="I176" s="11">
        <f t="shared" si="37"/>
        <v>-0.71744247101436054</v>
      </c>
      <c r="J176" s="14">
        <v>3.8180484009698305E-2</v>
      </c>
      <c r="K176" s="14">
        <v>7.8729745635395657E-2</v>
      </c>
      <c r="L176" s="14">
        <v>6.0823892438546009E-2</v>
      </c>
      <c r="M176" s="14">
        <v>0.22759215334518776</v>
      </c>
      <c r="N176" s="14">
        <v>0.19168674863690008</v>
      </c>
      <c r="O176" s="14">
        <v>0.12966688669978746</v>
      </c>
      <c r="P176" s="14">
        <v>0.11181156742541246</v>
      </c>
      <c r="Q176" s="14">
        <v>0.16150852180907233</v>
      </c>
      <c r="R176" s="13">
        <f t="shared" si="40"/>
        <v>4.3446934500000127</v>
      </c>
      <c r="S176" s="13">
        <f t="shared" si="41"/>
        <v>16.734745499999935</v>
      </c>
      <c r="T176" s="13">
        <f t="shared" si="42"/>
        <v>26.42437249999999</v>
      </c>
      <c r="U176" s="13">
        <f t="shared" si="43"/>
        <v>30.782029999999974</v>
      </c>
      <c r="V176" s="13">
        <f t="shared" si="44"/>
        <v>32.004177499999976</v>
      </c>
      <c r="W176" s="13">
        <f t="shared" si="45"/>
        <v>30.731527500000016</v>
      </c>
      <c r="X176" s="13">
        <f t="shared" si="46"/>
        <v>21.266559500000028</v>
      </c>
      <c r="Y176" s="13">
        <f t="shared" si="47"/>
        <v>4.252888100000014</v>
      </c>
      <c r="AC176" s="30"/>
      <c r="AD176" s="31"/>
    </row>
    <row r="177" spans="1:30" x14ac:dyDescent="0.2">
      <c r="A177">
        <f t="shared" si="39"/>
        <v>1989.75</v>
      </c>
      <c r="B177" s="22">
        <f t="shared" si="35"/>
        <v>22.412729377793198</v>
      </c>
      <c r="C177" s="22">
        <f xml:space="preserve"> (1000000000/52)*G177/F177</f>
        <v>22.34638101230799</v>
      </c>
      <c r="D177" s="17">
        <v>22.412729377793198</v>
      </c>
      <c r="E177" s="17">
        <f xml:space="preserve"> C177 - I177 - 0.75</f>
        <v>22.301832354466438</v>
      </c>
      <c r="F177" s="23">
        <v>189148229</v>
      </c>
      <c r="G177" s="27">
        <v>219.79247643793872</v>
      </c>
      <c r="H177" s="11">
        <f t="shared" si="36"/>
        <v>1.1991128855911826E-2</v>
      </c>
      <c r="I177" s="11">
        <f t="shared" si="37"/>
        <v>-0.70545134215844874</v>
      </c>
      <c r="J177" s="14">
        <v>3.7918350293143742E-2</v>
      </c>
      <c r="K177" s="14">
        <v>7.8287201392193487E-2</v>
      </c>
      <c r="L177" s="14">
        <v>6.05532766485746E-2</v>
      </c>
      <c r="M177" s="14">
        <v>0.22694181855202963</v>
      </c>
      <c r="N177" s="14">
        <v>0.1930265743562164</v>
      </c>
      <c r="O177" s="14">
        <v>0.13010970755491402</v>
      </c>
      <c r="P177" s="14">
        <v>0.11133148027355402</v>
      </c>
      <c r="Q177" s="14">
        <v>0.1618315909293741</v>
      </c>
      <c r="R177" s="13">
        <f t="shared" si="40"/>
        <v>4.3386557250000131</v>
      </c>
      <c r="S177" s="13">
        <f t="shared" si="41"/>
        <v>16.701047749999933</v>
      </c>
      <c r="T177" s="13">
        <f t="shared" si="42"/>
        <v>26.43154624999999</v>
      </c>
      <c r="U177" s="13">
        <f t="shared" si="43"/>
        <v>30.838964999999973</v>
      </c>
      <c r="V177" s="13">
        <f t="shared" si="44"/>
        <v>32.074028749999975</v>
      </c>
      <c r="W177" s="13">
        <f t="shared" si="45"/>
        <v>30.811153750000017</v>
      </c>
      <c r="X177" s="13">
        <f t="shared" si="46"/>
        <v>21.273749750000029</v>
      </c>
      <c r="Y177" s="13">
        <f t="shared" si="47"/>
        <v>4.2599705500000145</v>
      </c>
      <c r="AC177" s="30"/>
      <c r="AD177" s="31"/>
    </row>
    <row r="178" spans="1:30" x14ac:dyDescent="0.2">
      <c r="A178">
        <f t="shared" si="39"/>
        <v>1990</v>
      </c>
      <c r="B178" s="22">
        <f t="shared" si="35"/>
        <v>22.360765833619496</v>
      </c>
      <c r="C178" s="22">
        <f xml:space="preserve"> (1000000000/52)*G178/F178</f>
        <v>22.162596377718163</v>
      </c>
      <c r="D178" s="17">
        <v>22.360765833619496</v>
      </c>
      <c r="E178" s="17">
        <f xml:space="preserve"> C178 - I178 - 0.75</f>
        <v>22.105951378885965</v>
      </c>
      <c r="F178" s="23">
        <v>190629207.75</v>
      </c>
      <c r="G178" s="27">
        <v>219.69158583670651</v>
      </c>
      <c r="H178" s="11">
        <f t="shared" si="36"/>
        <v>1.2096340990645129E-2</v>
      </c>
      <c r="I178" s="11">
        <f t="shared" si="37"/>
        <v>-0.69335500116780358</v>
      </c>
      <c r="J178" s="14">
        <v>3.7656216576589185E-2</v>
      </c>
      <c r="K178" s="14">
        <v>7.7844657148991317E-2</v>
      </c>
      <c r="L178" s="14">
        <v>6.028266085860319E-2</v>
      </c>
      <c r="M178" s="14">
        <v>0.22629148375887151</v>
      </c>
      <c r="N178" s="14">
        <v>0.19436640007553271</v>
      </c>
      <c r="O178" s="14">
        <v>0.13055252841004061</v>
      </c>
      <c r="P178" s="14">
        <v>0.11085139312169558</v>
      </c>
      <c r="Q178" s="14">
        <v>0.16215466004967588</v>
      </c>
      <c r="R178" s="13">
        <v>4.3326180000000001</v>
      </c>
      <c r="S178" s="13">
        <v>16.667349999999999</v>
      </c>
      <c r="T178" s="13">
        <v>26.43872</v>
      </c>
      <c r="U178" s="13">
        <v>30.895900000000001</v>
      </c>
      <c r="V178" s="13">
        <v>32.143880000000003</v>
      </c>
      <c r="W178" s="13">
        <v>30.890779999999999</v>
      </c>
      <c r="X178" s="13">
        <v>21.280940000000001</v>
      </c>
      <c r="Y178" s="13">
        <v>4.2670529999999998</v>
      </c>
      <c r="AC178" s="30"/>
      <c r="AD178" s="31"/>
    </row>
    <row r="179" spans="1:30" x14ac:dyDescent="0.2">
      <c r="A179">
        <f t="shared" si="39"/>
        <v>1990.25</v>
      </c>
      <c r="B179" s="22">
        <f t="shared" si="35"/>
        <v>22.17259294700229</v>
      </c>
      <c r="C179" s="22">
        <f xml:space="preserve"> (1000000000/52)*G179/F179</f>
        <v>22.014298347460233</v>
      </c>
      <c r="D179" s="17">
        <v>22.17259294700229</v>
      </c>
      <c r="E179" s="17">
        <f xml:space="preserve"> C179 - I179 - 0.75</f>
        <v>21.945502051866811</v>
      </c>
      <c r="F179" s="23">
        <v>191004186.5</v>
      </c>
      <c r="G179" s="27">
        <v>218.65080365569665</v>
      </c>
      <c r="H179" s="11">
        <f t="shared" si="36"/>
        <v>1.2151296761224905E-2</v>
      </c>
      <c r="I179" s="11">
        <f t="shared" si="37"/>
        <v>-0.68120370440657863</v>
      </c>
      <c r="J179" s="14">
        <v>3.7394082860034629E-2</v>
      </c>
      <c r="K179" s="14">
        <v>7.7402112905789161E-2</v>
      </c>
      <c r="L179" s="14">
        <v>6.0012045068631788E-2</v>
      </c>
      <c r="M179" s="14">
        <v>0.22564114896571338</v>
      </c>
      <c r="N179" s="14">
        <v>0.19570622579484906</v>
      </c>
      <c r="O179" s="14">
        <v>0.13099534926516718</v>
      </c>
      <c r="P179" s="14">
        <v>0.11037130596983714</v>
      </c>
      <c r="Q179" s="14">
        <v>0.16247772916997766</v>
      </c>
      <c r="R179" s="13">
        <f>R178+(R$218-R$178)/40</f>
        <v>4.3242367000000002</v>
      </c>
      <c r="S179" s="13">
        <f t="shared" ref="S179:Y194" si="48">S178+(S$218-S$178)/40</f>
        <v>16.65641475</v>
      </c>
      <c r="T179" s="13">
        <f t="shared" si="48"/>
        <v>26.425310750000001</v>
      </c>
      <c r="U179" s="13">
        <f t="shared" si="48"/>
        <v>30.9126865</v>
      </c>
      <c r="V179" s="13">
        <f t="shared" si="48"/>
        <v>32.154396750000004</v>
      </c>
      <c r="W179" s="13">
        <f t="shared" si="48"/>
        <v>30.921094249999999</v>
      </c>
      <c r="X179" s="13">
        <f t="shared" si="48"/>
        <v>21.32352775</v>
      </c>
      <c r="Y179" s="13">
        <f t="shared" si="48"/>
        <v>4.2604989249999994</v>
      </c>
      <c r="AC179" s="30"/>
      <c r="AD179" s="31"/>
    </row>
    <row r="180" spans="1:30" x14ac:dyDescent="0.2">
      <c r="A180">
        <f t="shared" si="39"/>
        <v>1990.5</v>
      </c>
      <c r="B180" s="22">
        <f t="shared" si="35"/>
        <v>22.089246979453964</v>
      </c>
      <c r="C180" s="22">
        <f xml:space="preserve"> (1000000000/52)*G180/F180</f>
        <v>21.990776231714374</v>
      </c>
      <c r="D180" s="17">
        <v>22.089246979453964</v>
      </c>
      <c r="E180" s="17">
        <f xml:space="preserve"> C180 - I180 - 0.75</f>
        <v>21.908202770003928</v>
      </c>
      <c r="F180" s="23">
        <v>191420165.25</v>
      </c>
      <c r="G180" s="27">
        <v>218.89285705302797</v>
      </c>
      <c r="H180" s="11">
        <f t="shared" si="36"/>
        <v>1.3777166117022885E-2</v>
      </c>
      <c r="I180" s="11">
        <f t="shared" si="37"/>
        <v>-0.66742653828955578</v>
      </c>
      <c r="J180" s="14">
        <v>3.7024623532712735E-2</v>
      </c>
      <c r="K180" s="14">
        <v>7.6962288659376488E-2</v>
      </c>
      <c r="L180" s="14">
        <v>5.9906497689995619E-2</v>
      </c>
      <c r="M180" s="14">
        <v>0.22480642550508453</v>
      </c>
      <c r="N180" s="14">
        <v>0.19713439035881886</v>
      </c>
      <c r="O180" s="14">
        <v>0.13138560607893815</v>
      </c>
      <c r="P180" s="14">
        <v>0.10999597661612096</v>
      </c>
      <c r="Q180" s="14">
        <v>0.16278419155895274</v>
      </c>
      <c r="R180" s="13">
        <f t="shared" ref="R180:R217" si="49">R179+(R$218-R$178)/40</f>
        <v>4.3158554000000002</v>
      </c>
      <c r="S180" s="13">
        <f t="shared" si="48"/>
        <v>16.6454795</v>
      </c>
      <c r="T180" s="13">
        <f t="shared" si="48"/>
        <v>26.411901500000003</v>
      </c>
      <c r="U180" s="13">
        <f t="shared" si="48"/>
        <v>30.929472999999998</v>
      </c>
      <c r="V180" s="13">
        <f t="shared" si="48"/>
        <v>32.164913500000004</v>
      </c>
      <c r="W180" s="13">
        <f t="shared" si="48"/>
        <v>30.951408499999999</v>
      </c>
      <c r="X180" s="13">
        <f t="shared" si="48"/>
        <v>21.366115499999999</v>
      </c>
      <c r="Y180" s="13">
        <f t="shared" si="48"/>
        <v>4.253944849999999</v>
      </c>
      <c r="AC180" s="30"/>
      <c r="AD180" s="31"/>
    </row>
    <row r="181" spans="1:30" x14ac:dyDescent="0.2">
      <c r="A181">
        <f t="shared" si="39"/>
        <v>1990.75</v>
      </c>
      <c r="B181" s="22">
        <f t="shared" si="35"/>
        <v>21.947689629718678</v>
      </c>
      <c r="C181" s="22">
        <f xml:space="preserve"> (1000000000/52)*G181/F181</f>
        <v>21.88237775486056</v>
      </c>
      <c r="D181" s="17">
        <v>21.947689629718678</v>
      </c>
      <c r="E181" s="17">
        <f xml:space="preserve"> C181 - I181 - 0.75</f>
        <v>21.786022960687603</v>
      </c>
      <c r="F181" s="23">
        <v>191912144</v>
      </c>
      <c r="G181" s="27">
        <v>218.3736895991662</v>
      </c>
      <c r="H181" s="11">
        <f t="shared" si="36"/>
        <v>1.3781332462514088E-2</v>
      </c>
      <c r="I181" s="11">
        <f t="shared" si="37"/>
        <v>-0.65364520582704166</v>
      </c>
      <c r="J181" s="14">
        <v>3.6655164205390833E-2</v>
      </c>
      <c r="K181" s="14">
        <v>7.6522464412963787E-2</v>
      </c>
      <c r="L181" s="14">
        <v>5.9800950311359437E-2</v>
      </c>
      <c r="M181" s="14">
        <v>0.2239717020444556</v>
      </c>
      <c r="N181" s="14">
        <v>0.19856255492278865</v>
      </c>
      <c r="O181" s="14">
        <v>0.13177586289270912</v>
      </c>
      <c r="P181" s="14">
        <v>0.10962064726240475</v>
      </c>
      <c r="Q181" s="14">
        <v>0.16309065394792779</v>
      </c>
      <c r="R181" s="13">
        <f t="shared" si="49"/>
        <v>4.3074741000000003</v>
      </c>
      <c r="S181" s="13">
        <f t="shared" si="48"/>
        <v>16.634544250000001</v>
      </c>
      <c r="T181" s="13">
        <f t="shared" si="48"/>
        <v>26.398492250000004</v>
      </c>
      <c r="U181" s="13">
        <f t="shared" si="48"/>
        <v>30.946259499999996</v>
      </c>
      <c r="V181" s="13">
        <f t="shared" si="48"/>
        <v>32.175430250000005</v>
      </c>
      <c r="W181" s="13">
        <f t="shared" si="48"/>
        <v>30.981722749999999</v>
      </c>
      <c r="X181" s="13">
        <f t="shared" si="48"/>
        <v>21.408703249999999</v>
      </c>
      <c r="Y181" s="13">
        <f t="shared" si="48"/>
        <v>4.2473907749999986</v>
      </c>
      <c r="AC181" s="30"/>
      <c r="AD181" s="31"/>
    </row>
    <row r="182" spans="1:30" x14ac:dyDescent="0.2">
      <c r="A182">
        <f t="shared" si="39"/>
        <v>1991</v>
      </c>
      <c r="B182" s="22">
        <f t="shared" si="35"/>
        <v>21.699884315040705</v>
      </c>
      <c r="C182" s="22">
        <f xml:space="preserve"> (1000000000/52)*G182/F182</f>
        <v>21.683914613323203</v>
      </c>
      <c r="D182" s="17">
        <v>21.699884315040705</v>
      </c>
      <c r="E182" s="17">
        <f xml:space="preserve"> C182 - I182 - 0.75</f>
        <v>21.573774320342235</v>
      </c>
      <c r="F182" s="23">
        <v>192303172.75</v>
      </c>
      <c r="G182" s="27">
        <v>216.83405004467136</v>
      </c>
      <c r="H182" s="11">
        <f t="shared" si="36"/>
        <v>1.3785498808012079E-2</v>
      </c>
      <c r="I182" s="11">
        <f t="shared" si="37"/>
        <v>-0.63985970701902961</v>
      </c>
      <c r="J182" s="14">
        <v>3.6285704878068932E-2</v>
      </c>
      <c r="K182" s="14">
        <v>7.6082640166551113E-2</v>
      </c>
      <c r="L182" s="14">
        <v>5.9695402932723268E-2</v>
      </c>
      <c r="M182" s="14">
        <v>0.22313697858382675</v>
      </c>
      <c r="N182" s="14">
        <v>0.19999071948675845</v>
      </c>
      <c r="O182" s="14">
        <v>0.13216611970648007</v>
      </c>
      <c r="P182" s="14">
        <v>0.10924531790868856</v>
      </c>
      <c r="Q182" s="14">
        <v>0.16339711633690288</v>
      </c>
      <c r="R182" s="13">
        <f t="shared" si="49"/>
        <v>4.2990928000000004</v>
      </c>
      <c r="S182" s="13">
        <f t="shared" si="48"/>
        <v>16.623609000000002</v>
      </c>
      <c r="T182" s="13">
        <f t="shared" si="48"/>
        <v>26.385083000000005</v>
      </c>
      <c r="U182" s="13">
        <f t="shared" si="48"/>
        <v>30.963045999999995</v>
      </c>
      <c r="V182" s="13">
        <f t="shared" si="48"/>
        <v>32.185947000000006</v>
      </c>
      <c r="W182" s="13">
        <f t="shared" si="48"/>
        <v>31.012036999999999</v>
      </c>
      <c r="X182" s="13">
        <f t="shared" si="48"/>
        <v>21.451290999999998</v>
      </c>
      <c r="Y182" s="13">
        <f t="shared" si="48"/>
        <v>4.2408366999999982</v>
      </c>
      <c r="AC182" s="30"/>
      <c r="AD182" s="31"/>
    </row>
    <row r="183" spans="1:30" x14ac:dyDescent="0.2">
      <c r="A183">
        <f t="shared" si="39"/>
        <v>1991.25</v>
      </c>
      <c r="B183" s="22">
        <f t="shared" si="35"/>
        <v>21.519631596688452</v>
      </c>
      <c r="C183" s="22">
        <f xml:space="preserve"> (1000000000/52)*G183/F183</f>
        <v>21.548859442114246</v>
      </c>
      <c r="D183" s="17">
        <v>21.519631596688452</v>
      </c>
      <c r="E183" s="17">
        <f xml:space="preserve"> C183 - I183 - 0.75</f>
        <v>21.424929483979767</v>
      </c>
      <c r="F183" s="23">
        <v>192672201.5</v>
      </c>
      <c r="G183" s="27">
        <v>215.89704180336309</v>
      </c>
      <c r="H183" s="11">
        <f t="shared" si="36"/>
        <v>1.3789665153507744E-2</v>
      </c>
      <c r="I183" s="11">
        <f t="shared" si="37"/>
        <v>-0.62607004186552184</v>
      </c>
      <c r="J183" s="14">
        <v>3.5916245550747038E-2</v>
      </c>
      <c r="K183" s="14">
        <v>7.564281592013844E-2</v>
      </c>
      <c r="L183" s="14">
        <v>5.9589855554087093E-2</v>
      </c>
      <c r="M183" s="14">
        <v>0.22230225512319787</v>
      </c>
      <c r="N183" s="14">
        <v>0.20141888405072828</v>
      </c>
      <c r="O183" s="14">
        <v>0.13255637652025104</v>
      </c>
      <c r="P183" s="14">
        <v>0.10886998855497237</v>
      </c>
      <c r="Q183" s="14">
        <v>0.16370357872587793</v>
      </c>
      <c r="R183" s="13">
        <f t="shared" si="49"/>
        <v>4.2907115000000005</v>
      </c>
      <c r="S183" s="13">
        <f t="shared" si="48"/>
        <v>16.612673750000003</v>
      </c>
      <c r="T183" s="13">
        <f t="shared" si="48"/>
        <v>26.371673750000006</v>
      </c>
      <c r="U183" s="13">
        <f t="shared" si="48"/>
        <v>30.979832499999993</v>
      </c>
      <c r="V183" s="13">
        <f t="shared" si="48"/>
        <v>32.196463750000007</v>
      </c>
      <c r="W183" s="13">
        <f t="shared" si="48"/>
        <v>31.042351249999999</v>
      </c>
      <c r="X183" s="13">
        <f t="shared" si="48"/>
        <v>21.493878749999997</v>
      </c>
      <c r="Y183" s="13">
        <f t="shared" si="48"/>
        <v>4.2342826249999979</v>
      </c>
      <c r="AC183" s="30"/>
      <c r="AD183" s="31"/>
    </row>
    <row r="184" spans="1:30" x14ac:dyDescent="0.2">
      <c r="A184">
        <f t="shared" si="39"/>
        <v>1991.5</v>
      </c>
      <c r="B184" s="22">
        <f t="shared" si="35"/>
        <v>21.461890161977422</v>
      </c>
      <c r="C184" s="22">
        <f xml:space="preserve"> (1000000000/52)*G184/F184</f>
        <v>21.517478855898823</v>
      </c>
      <c r="D184" s="17">
        <v>21.461890161977422</v>
      </c>
      <c r="E184" s="17">
        <f xml:space="preserve"> C184 - I184 - 0.75</f>
        <v>21.379755066265346</v>
      </c>
      <c r="F184" s="23">
        <v>193122230.25</v>
      </c>
      <c r="G184" s="27">
        <v>216.08618231243673</v>
      </c>
      <c r="H184" s="11">
        <f t="shared" si="36"/>
        <v>1.3793831498999678E-2</v>
      </c>
      <c r="I184" s="11">
        <f t="shared" si="37"/>
        <v>-0.61227621036652213</v>
      </c>
      <c r="J184" s="14">
        <v>3.5546786223425136E-2</v>
      </c>
      <c r="K184" s="14">
        <v>7.5202991673725753E-2</v>
      </c>
      <c r="L184" s="14">
        <v>5.9484308175450917E-2</v>
      </c>
      <c r="M184" s="14">
        <v>0.22146753166256897</v>
      </c>
      <c r="N184" s="14">
        <v>0.20284704861469804</v>
      </c>
      <c r="O184" s="14">
        <v>0.13294663333402201</v>
      </c>
      <c r="P184" s="14">
        <v>0.10849465920125617</v>
      </c>
      <c r="Q184" s="14">
        <v>0.16401004111485301</v>
      </c>
      <c r="R184" s="13">
        <f t="shared" si="49"/>
        <v>4.2823302000000005</v>
      </c>
      <c r="S184" s="13">
        <f t="shared" si="48"/>
        <v>16.601738500000003</v>
      </c>
      <c r="T184" s="13">
        <f t="shared" si="48"/>
        <v>26.358264500000008</v>
      </c>
      <c r="U184" s="13">
        <f t="shared" si="48"/>
        <v>30.996618999999992</v>
      </c>
      <c r="V184" s="13">
        <f t="shared" si="48"/>
        <v>32.206980500000007</v>
      </c>
      <c r="W184" s="13">
        <f t="shared" si="48"/>
        <v>31.072665499999999</v>
      </c>
      <c r="X184" s="13">
        <f t="shared" si="48"/>
        <v>21.536466499999996</v>
      </c>
      <c r="Y184" s="13">
        <f t="shared" si="48"/>
        <v>4.2277285499999975</v>
      </c>
      <c r="AC184" s="30"/>
      <c r="AD184" s="31"/>
    </row>
    <row r="185" spans="1:30" x14ac:dyDescent="0.2">
      <c r="A185">
        <f t="shared" si="39"/>
        <v>1991.75</v>
      </c>
      <c r="B185" s="22">
        <f t="shared" si="35"/>
        <v>21.372829006409873</v>
      </c>
      <c r="C185" s="22">
        <f xml:space="preserve"> (1000000000/52)*G185/F185</f>
        <v>21.440022485492044</v>
      </c>
      <c r="D185" s="17">
        <v>21.372829006409873</v>
      </c>
      <c r="E185" s="17">
        <f xml:space="preserve"> C185 - I185 - 0.75</f>
        <v>21.294306973096511</v>
      </c>
      <c r="F185" s="23">
        <v>193637259</v>
      </c>
      <c r="G185" s="27">
        <v>215.88253372343041</v>
      </c>
      <c r="H185" s="11">
        <f t="shared" si="36"/>
        <v>7.991722762053878E-3</v>
      </c>
      <c r="I185" s="11">
        <f t="shared" si="37"/>
        <v>-0.60428448760446829</v>
      </c>
      <c r="J185" s="14">
        <v>3.5399306173456144E-2</v>
      </c>
      <c r="K185" s="14">
        <v>7.4873560504113645E-2</v>
      </c>
      <c r="L185" s="14">
        <v>5.9211381495986232E-2</v>
      </c>
      <c r="M185" s="14">
        <v>0.22032472262606168</v>
      </c>
      <c r="N185" s="14">
        <v>0.20311575276378613</v>
      </c>
      <c r="O185" s="14">
        <v>0.13473301623968448</v>
      </c>
      <c r="P185" s="14">
        <v>0.10810297098053687</v>
      </c>
      <c r="Q185" s="14">
        <v>0.16423928921637487</v>
      </c>
      <c r="R185" s="13">
        <f t="shared" si="49"/>
        <v>4.2739489000000006</v>
      </c>
      <c r="S185" s="13">
        <f t="shared" si="48"/>
        <v>16.590803250000004</v>
      </c>
      <c r="T185" s="13">
        <f t="shared" si="48"/>
        <v>26.344855250000009</v>
      </c>
      <c r="U185" s="13">
        <f t="shared" si="48"/>
        <v>31.01340549999999</v>
      </c>
      <c r="V185" s="13">
        <f t="shared" si="48"/>
        <v>32.217497250000008</v>
      </c>
      <c r="W185" s="13">
        <f t="shared" si="48"/>
        <v>31.102979749999999</v>
      </c>
      <c r="X185" s="13">
        <f t="shared" si="48"/>
        <v>21.579054249999995</v>
      </c>
      <c r="Y185" s="13">
        <f t="shared" si="48"/>
        <v>4.2211744749999971</v>
      </c>
      <c r="AC185" s="30"/>
      <c r="AD185" s="31"/>
    </row>
    <row r="186" spans="1:30" x14ac:dyDescent="0.2">
      <c r="A186">
        <f t="shared" si="39"/>
        <v>1992</v>
      </c>
      <c r="B186" s="22">
        <f t="shared" si="35"/>
        <v>21.239800307836951</v>
      </c>
      <c r="C186" s="22">
        <f xml:space="preserve"> (1000000000/52)*G186/F186</f>
        <v>21.324629122690297</v>
      </c>
      <c r="D186" s="17">
        <v>21.239800307836951</v>
      </c>
      <c r="E186" s="17">
        <f xml:space="preserve"> C186 - I186 - 0.75</f>
        <v>21.170893777944702</v>
      </c>
      <c r="F186" s="23">
        <v>194016488.5</v>
      </c>
      <c r="G186" s="27">
        <v>215.14114236935876</v>
      </c>
      <c r="H186" s="11">
        <f t="shared" si="36"/>
        <v>8.0198323500628999E-3</v>
      </c>
      <c r="I186" s="11">
        <f t="shared" si="37"/>
        <v>-0.59626465525440542</v>
      </c>
      <c r="J186" s="14">
        <v>3.5251826123487158E-2</v>
      </c>
      <c r="K186" s="14">
        <v>7.4544129334501524E-2</v>
      </c>
      <c r="L186" s="14">
        <v>5.8938454816521539E-2</v>
      </c>
      <c r="M186" s="14">
        <v>0.21918191358955436</v>
      </c>
      <c r="N186" s="14">
        <v>0.20338445691287421</v>
      </c>
      <c r="O186" s="14">
        <v>0.13651939914534694</v>
      </c>
      <c r="P186" s="14">
        <v>0.10771128275981755</v>
      </c>
      <c r="Q186" s="14">
        <v>0.16446853731789673</v>
      </c>
      <c r="R186" s="13">
        <f t="shared" si="49"/>
        <v>4.2655676000000007</v>
      </c>
      <c r="S186" s="13">
        <f t="shared" si="48"/>
        <v>16.579868000000005</v>
      </c>
      <c r="T186" s="13">
        <f t="shared" si="48"/>
        <v>26.33144600000001</v>
      </c>
      <c r="U186" s="13">
        <f t="shared" si="48"/>
        <v>31.030191999999989</v>
      </c>
      <c r="V186" s="13">
        <f t="shared" si="48"/>
        <v>32.228014000000009</v>
      </c>
      <c r="W186" s="13">
        <f t="shared" si="48"/>
        <v>31.133293999999999</v>
      </c>
      <c r="X186" s="13">
        <f t="shared" si="48"/>
        <v>21.621641999999994</v>
      </c>
      <c r="Y186" s="13">
        <f t="shared" si="48"/>
        <v>4.2146203999999967</v>
      </c>
      <c r="AC186" s="30"/>
      <c r="AD186" s="31"/>
    </row>
    <row r="187" spans="1:30" x14ac:dyDescent="0.2">
      <c r="A187">
        <f t="shared" si="39"/>
        <v>1992.25</v>
      </c>
      <c r="B187" s="22">
        <f t="shared" si="35"/>
        <v>21.267878904678831</v>
      </c>
      <c r="C187" s="22">
        <f xml:space="preserve"> (1000000000/52)*G187/F187</f>
        <v>21.380961896144239</v>
      </c>
      <c r="D187" s="17">
        <v>21.267878904678831</v>
      </c>
      <c r="E187" s="17">
        <f xml:space="preserve"> C187 - I187 - 0.75</f>
        <v>21.21917860946057</v>
      </c>
      <c r="F187" s="23">
        <v>194403718</v>
      </c>
      <c r="G187" s="27">
        <v>216.14000132539201</v>
      </c>
      <c r="H187" s="11">
        <f t="shared" si="36"/>
        <v>8.0479419380734673E-3</v>
      </c>
      <c r="I187" s="11">
        <f t="shared" si="37"/>
        <v>-0.58821671331633196</v>
      </c>
      <c r="J187" s="14">
        <v>3.5104346073518172E-2</v>
      </c>
      <c r="K187" s="14">
        <v>7.4214698164889403E-2</v>
      </c>
      <c r="L187" s="14">
        <v>5.8665528137056847E-2</v>
      </c>
      <c r="M187" s="14">
        <v>0.21803910455304704</v>
      </c>
      <c r="N187" s="14">
        <v>0.2036531610619623</v>
      </c>
      <c r="O187" s="14">
        <v>0.13830578205100941</v>
      </c>
      <c r="P187" s="14">
        <v>0.10731959453909823</v>
      </c>
      <c r="Q187" s="14">
        <v>0.1646977854194186</v>
      </c>
      <c r="R187" s="13">
        <f t="shared" si="49"/>
        <v>4.2571863000000008</v>
      </c>
      <c r="S187" s="13">
        <f t="shared" si="48"/>
        <v>16.568932750000005</v>
      </c>
      <c r="T187" s="13">
        <f t="shared" si="48"/>
        <v>26.318036750000012</v>
      </c>
      <c r="U187" s="13">
        <f t="shared" si="48"/>
        <v>31.046978499999987</v>
      </c>
      <c r="V187" s="13">
        <f t="shared" si="48"/>
        <v>32.23853075000001</v>
      </c>
      <c r="W187" s="13">
        <f t="shared" si="48"/>
        <v>31.163608249999999</v>
      </c>
      <c r="X187" s="13">
        <f t="shared" si="48"/>
        <v>21.664229749999993</v>
      </c>
      <c r="Y187" s="13">
        <f t="shared" si="48"/>
        <v>4.2080663249999963</v>
      </c>
      <c r="AC187" s="30"/>
      <c r="AD187" s="31"/>
    </row>
    <row r="188" spans="1:30" x14ac:dyDescent="0.2">
      <c r="A188">
        <f t="shared" si="39"/>
        <v>1992.5</v>
      </c>
      <c r="B188" s="22">
        <f t="shared" si="35"/>
        <v>21.196718348144717</v>
      </c>
      <c r="C188" s="22">
        <f xml:space="preserve"> (1000000000/52)*G188/F188</f>
        <v>21.320281842078682</v>
      </c>
      <c r="D188" s="17">
        <v>21.196718348144717</v>
      </c>
      <c r="E188" s="17">
        <f xml:space="preserve"> C188 - I188 - 0.75</f>
        <v>21.150422503868931</v>
      </c>
      <c r="F188" s="23">
        <v>194875947.5</v>
      </c>
      <c r="G188" s="27">
        <v>216.05012649699066</v>
      </c>
      <c r="H188" s="11">
        <f t="shared" si="36"/>
        <v>8.0760515260839775E-3</v>
      </c>
      <c r="I188" s="11">
        <f t="shared" si="37"/>
        <v>-0.58014066179024804</v>
      </c>
      <c r="J188" s="14">
        <v>3.495686602354918E-2</v>
      </c>
      <c r="K188" s="14">
        <v>7.3885266995277296E-2</v>
      </c>
      <c r="L188" s="14">
        <v>5.8392601457592161E-2</v>
      </c>
      <c r="M188" s="14">
        <v>0.21689629551653972</v>
      </c>
      <c r="N188" s="14">
        <v>0.20392186521105038</v>
      </c>
      <c r="O188" s="14">
        <v>0.14009216495667184</v>
      </c>
      <c r="P188" s="14">
        <v>0.10692790631837892</v>
      </c>
      <c r="Q188" s="14">
        <v>0.16492703352094049</v>
      </c>
      <c r="R188" s="13">
        <f t="shared" si="49"/>
        <v>4.2488050000000008</v>
      </c>
      <c r="S188" s="13">
        <f t="shared" si="48"/>
        <v>16.557997500000006</v>
      </c>
      <c r="T188" s="13">
        <f t="shared" si="48"/>
        <v>26.304627500000013</v>
      </c>
      <c r="U188" s="13">
        <f t="shared" si="48"/>
        <v>31.063764999999986</v>
      </c>
      <c r="V188" s="13">
        <f t="shared" si="48"/>
        <v>32.24904750000001</v>
      </c>
      <c r="W188" s="13">
        <f t="shared" si="48"/>
        <v>31.193922499999999</v>
      </c>
      <c r="X188" s="13">
        <f t="shared" si="48"/>
        <v>21.706817499999993</v>
      </c>
      <c r="Y188" s="13">
        <f t="shared" si="48"/>
        <v>4.201512249999996</v>
      </c>
      <c r="AC188" s="30"/>
      <c r="AD188" s="31"/>
    </row>
    <row r="189" spans="1:30" x14ac:dyDescent="0.2">
      <c r="A189">
        <f t="shared" si="39"/>
        <v>1992.75</v>
      </c>
      <c r="B189" s="22">
        <f t="shared" si="35"/>
        <v>21.252981522342633</v>
      </c>
      <c r="C189" s="22">
        <f xml:space="preserve"> (1000000000/52)*G189/F189</f>
        <v>21.373911563249671</v>
      </c>
      <c r="D189" s="17">
        <v>21.252981522342633</v>
      </c>
      <c r="E189" s="17">
        <f xml:space="preserve"> C189 - I189 - 0.75</f>
        <v>21.201856683049417</v>
      </c>
      <c r="F189" s="23">
        <v>195423177</v>
      </c>
      <c r="G189" s="27">
        <v>217.20180053557894</v>
      </c>
      <c r="H189" s="11">
        <f t="shared" si="36"/>
        <v>2.1955419905011608E-3</v>
      </c>
      <c r="I189" s="11">
        <f t="shared" si="37"/>
        <v>-0.57794511979974683</v>
      </c>
      <c r="J189" s="14">
        <v>3.495660246285149E-2</v>
      </c>
      <c r="K189" s="14">
        <v>7.3648486394152196E-2</v>
      </c>
      <c r="L189" s="14">
        <v>5.8037825896951056E-2</v>
      </c>
      <c r="M189" s="14">
        <v>0.21565658393727735</v>
      </c>
      <c r="N189" s="14">
        <v>0.2045440885643677</v>
      </c>
      <c r="O189" s="14">
        <v>0.14132790847315024</v>
      </c>
      <c r="P189" s="14">
        <v>0.10666786660089933</v>
      </c>
      <c r="Q189" s="14">
        <v>0.16516063767035061</v>
      </c>
      <c r="R189" s="13">
        <f t="shared" si="49"/>
        <v>4.2404237000000009</v>
      </c>
      <c r="S189" s="13">
        <f t="shared" si="48"/>
        <v>16.547062250000007</v>
      </c>
      <c r="T189" s="13">
        <f t="shared" si="48"/>
        <v>26.291218250000014</v>
      </c>
      <c r="U189" s="13">
        <f t="shared" si="48"/>
        <v>31.080551499999984</v>
      </c>
      <c r="V189" s="13">
        <f t="shared" si="48"/>
        <v>32.259564250000011</v>
      </c>
      <c r="W189" s="13">
        <f t="shared" si="48"/>
        <v>31.224236749999999</v>
      </c>
      <c r="X189" s="13">
        <f t="shared" si="48"/>
        <v>21.749405249999992</v>
      </c>
      <c r="Y189" s="13">
        <f t="shared" si="48"/>
        <v>4.1949581749999956</v>
      </c>
      <c r="AC189" s="30"/>
      <c r="AD189" s="31"/>
    </row>
    <row r="190" spans="1:30" x14ac:dyDescent="0.2">
      <c r="A190">
        <f t="shared" si="39"/>
        <v>1993</v>
      </c>
      <c r="B190" s="22">
        <f t="shared" si="35"/>
        <v>21.332094260754591</v>
      </c>
      <c r="C190" s="22">
        <f xml:space="preserve"> (1000000000/52)*G190/F190</f>
        <v>21.463118558762769</v>
      </c>
      <c r="D190" s="17">
        <v>21.332094260754591</v>
      </c>
      <c r="E190" s="17">
        <f xml:space="preserve"> C190 - I190 - 0.75</f>
        <v>21.288850199412451</v>
      </c>
      <c r="F190" s="23">
        <v>195887658.5</v>
      </c>
      <c r="G190" s="27">
        <v>218.62672200636453</v>
      </c>
      <c r="H190" s="11">
        <f t="shared" si="36"/>
        <v>2.2134791500648845E-3</v>
      </c>
      <c r="I190" s="11">
        <f t="shared" si="37"/>
        <v>-0.57573164064968196</v>
      </c>
      <c r="J190" s="14">
        <v>3.49563389021538E-2</v>
      </c>
      <c r="K190" s="14">
        <v>7.341170579302711E-2</v>
      </c>
      <c r="L190" s="14">
        <v>5.7683050336309952E-2</v>
      </c>
      <c r="M190" s="14">
        <v>0.21441687235801499</v>
      </c>
      <c r="N190" s="14">
        <v>0.20516631191768503</v>
      </c>
      <c r="O190" s="14">
        <v>0.14256365198962867</v>
      </c>
      <c r="P190" s="14">
        <v>0.10640782688341974</v>
      </c>
      <c r="Q190" s="14">
        <v>0.1653942418197607</v>
      </c>
      <c r="R190" s="13">
        <f t="shared" si="49"/>
        <v>4.232042400000001</v>
      </c>
      <c r="S190" s="13">
        <f t="shared" si="48"/>
        <v>16.536127000000008</v>
      </c>
      <c r="T190" s="13">
        <f t="shared" si="48"/>
        <v>26.277809000000016</v>
      </c>
      <c r="U190" s="13">
        <f t="shared" si="48"/>
        <v>31.097337999999983</v>
      </c>
      <c r="V190" s="13">
        <f t="shared" si="48"/>
        <v>32.270081000000012</v>
      </c>
      <c r="W190" s="13">
        <f t="shared" si="48"/>
        <v>31.254550999999999</v>
      </c>
      <c r="X190" s="13">
        <f t="shared" si="48"/>
        <v>21.791992999999991</v>
      </c>
      <c r="Y190" s="13">
        <f t="shared" si="48"/>
        <v>4.1884040999999952</v>
      </c>
      <c r="AC190" s="30"/>
      <c r="AD190" s="31"/>
    </row>
    <row r="191" spans="1:30" x14ac:dyDescent="0.2">
      <c r="A191">
        <f t="shared" si="39"/>
        <v>1993.25</v>
      </c>
      <c r="B191" s="22">
        <f t="shared" si="35"/>
        <v>21.510603637748762</v>
      </c>
      <c r="C191" s="22">
        <f xml:space="preserve"> (1000000000/52)*G191/F191</f>
        <v>21.659058019084114</v>
      </c>
      <c r="D191" s="17">
        <v>21.510603637748762</v>
      </c>
      <c r="E191" s="17">
        <f xml:space="preserve"> C191 - I191 - 0.75</f>
        <v>21.482558243424169</v>
      </c>
      <c r="F191" s="23">
        <v>196311140</v>
      </c>
      <c r="G191" s="27">
        <v>221.09954729473228</v>
      </c>
      <c r="H191" s="11">
        <f t="shared" si="36"/>
        <v>2.2314163096256098E-3</v>
      </c>
      <c r="I191" s="11">
        <f t="shared" si="37"/>
        <v>-0.57350022434005632</v>
      </c>
      <c r="J191" s="14">
        <v>3.4956075341456103E-2</v>
      </c>
      <c r="K191" s="14">
        <v>7.317492519190201E-2</v>
      </c>
      <c r="L191" s="14">
        <v>5.7328274775668847E-2</v>
      </c>
      <c r="M191" s="14">
        <v>0.21317716077875259</v>
      </c>
      <c r="N191" s="14">
        <v>0.20578853527100233</v>
      </c>
      <c r="O191" s="14">
        <v>0.1437993955061071</v>
      </c>
      <c r="P191" s="14">
        <v>0.10614778716594014</v>
      </c>
      <c r="Q191" s="14">
        <v>0.16562784596917079</v>
      </c>
      <c r="R191" s="13">
        <f t="shared" si="49"/>
        <v>4.2236611000000011</v>
      </c>
      <c r="S191" s="13">
        <f t="shared" si="48"/>
        <v>16.525191750000008</v>
      </c>
      <c r="T191" s="13">
        <f t="shared" si="48"/>
        <v>26.264399750000017</v>
      </c>
      <c r="U191" s="13">
        <f t="shared" si="48"/>
        <v>31.114124499999981</v>
      </c>
      <c r="V191" s="13">
        <f t="shared" si="48"/>
        <v>32.280597750000013</v>
      </c>
      <c r="W191" s="13">
        <f t="shared" si="48"/>
        <v>31.284865249999999</v>
      </c>
      <c r="X191" s="13">
        <f t="shared" si="48"/>
        <v>21.83458074999999</v>
      </c>
      <c r="Y191" s="13">
        <f t="shared" si="48"/>
        <v>4.1818500249999948</v>
      </c>
      <c r="AC191" s="30"/>
      <c r="AD191" s="31"/>
    </row>
    <row r="192" spans="1:30" x14ac:dyDescent="0.2">
      <c r="A192">
        <f t="shared" si="39"/>
        <v>1993.5</v>
      </c>
      <c r="B192" s="22">
        <f t="shared" si="35"/>
        <v>21.476378249276042</v>
      </c>
      <c r="C192" s="22">
        <f xml:space="preserve"> (1000000000/52)*G192/F192</f>
        <v>21.653631612844286</v>
      </c>
      <c r="D192" s="17">
        <v>21.476378249276042</v>
      </c>
      <c r="E192" s="17">
        <f xml:space="preserve"> C192 - I192 - 0.75</f>
        <v>21.474882483715152</v>
      </c>
      <c r="F192" s="23">
        <v>196798621.5</v>
      </c>
      <c r="G192" s="27">
        <v>221.59305229758201</v>
      </c>
      <c r="H192" s="11">
        <f t="shared" si="36"/>
        <v>2.2493534691903697E-3</v>
      </c>
      <c r="I192" s="11">
        <f t="shared" si="37"/>
        <v>-0.5712508708708659</v>
      </c>
      <c r="J192" s="14">
        <v>3.4955811780758413E-2</v>
      </c>
      <c r="K192" s="14">
        <v>7.293814459077691E-2</v>
      </c>
      <c r="L192" s="14">
        <v>5.6973499215027736E-2</v>
      </c>
      <c r="M192" s="14">
        <v>0.21193744919949023</v>
      </c>
      <c r="N192" s="14">
        <v>0.20641075862431965</v>
      </c>
      <c r="O192" s="14">
        <v>0.14503513902258552</v>
      </c>
      <c r="P192" s="14">
        <v>0.10588774744846056</v>
      </c>
      <c r="Q192" s="14">
        <v>0.16586145011858092</v>
      </c>
      <c r="R192" s="13">
        <f t="shared" si="49"/>
        <v>4.2152798000000011</v>
      </c>
      <c r="S192" s="13">
        <f t="shared" si="48"/>
        <v>16.514256500000009</v>
      </c>
      <c r="T192" s="13">
        <f t="shared" si="48"/>
        <v>26.250990500000018</v>
      </c>
      <c r="U192" s="13">
        <f t="shared" si="48"/>
        <v>31.13091099999998</v>
      </c>
      <c r="V192" s="13">
        <f t="shared" si="48"/>
        <v>32.291114500000013</v>
      </c>
      <c r="W192" s="13">
        <f t="shared" si="48"/>
        <v>31.315179499999999</v>
      </c>
      <c r="X192" s="13">
        <f t="shared" si="48"/>
        <v>21.877168499999989</v>
      </c>
      <c r="Y192" s="13">
        <f t="shared" si="48"/>
        <v>4.1752959499999944</v>
      </c>
      <c r="AC192" s="30"/>
      <c r="AD192" s="31"/>
    </row>
    <row r="193" spans="1:30" x14ac:dyDescent="0.2">
      <c r="A193">
        <f t="shared" si="39"/>
        <v>1993.75</v>
      </c>
      <c r="B193" s="22">
        <f t="shared" si="35"/>
        <v>21.553228350593308</v>
      </c>
      <c r="C193" s="22">
        <f xml:space="preserve"> (1000000000/52)*G193/F193</f>
        <v>21.760335352822775</v>
      </c>
      <c r="D193" s="17">
        <v>21.553228350593308</v>
      </c>
      <c r="E193" s="17">
        <f xml:space="preserve"> C193 - I193 - 0.75</f>
        <v>21.578882892376004</v>
      </c>
      <c r="F193" s="23">
        <v>197326103</v>
      </c>
      <c r="G193" s="27">
        <v>223.28187310757369</v>
      </c>
      <c r="H193" s="11">
        <f t="shared" si="36"/>
        <v>2.7033313176360882E-3</v>
      </c>
      <c r="I193" s="11">
        <f t="shared" si="37"/>
        <v>-0.56854753955322979</v>
      </c>
      <c r="J193" s="14">
        <v>3.5047960998827898E-2</v>
      </c>
      <c r="K193" s="14">
        <v>7.2721743885399787E-2</v>
      </c>
      <c r="L193" s="14">
        <v>5.6510674329857832E-2</v>
      </c>
      <c r="M193" s="14">
        <v>0.21078116916281819</v>
      </c>
      <c r="N193" s="14">
        <v>0.20701965447592785</v>
      </c>
      <c r="O193" s="14">
        <v>0.14621178535466464</v>
      </c>
      <c r="P193" s="14">
        <v>0.10575721971261975</v>
      </c>
      <c r="Q193" s="14">
        <v>0.16594979207988403</v>
      </c>
      <c r="R193" s="13">
        <f t="shared" si="49"/>
        <v>4.2068985000000012</v>
      </c>
      <c r="S193" s="13">
        <f t="shared" si="48"/>
        <v>16.50332125000001</v>
      </c>
      <c r="T193" s="13">
        <f t="shared" si="48"/>
        <v>26.237581250000019</v>
      </c>
      <c r="U193" s="13">
        <f t="shared" si="48"/>
        <v>31.147697499999978</v>
      </c>
      <c r="V193" s="13">
        <f t="shared" si="48"/>
        <v>32.301631250000014</v>
      </c>
      <c r="W193" s="13">
        <f t="shared" si="48"/>
        <v>31.345493749999999</v>
      </c>
      <c r="X193" s="13">
        <f t="shared" si="48"/>
        <v>21.919756249999988</v>
      </c>
      <c r="Y193" s="13">
        <f t="shared" si="48"/>
        <v>4.168741874999994</v>
      </c>
      <c r="AC193" s="30"/>
      <c r="AD193" s="31"/>
    </row>
    <row r="194" spans="1:30" x14ac:dyDescent="0.2">
      <c r="A194">
        <f t="shared" si="39"/>
        <v>1994</v>
      </c>
      <c r="B194" s="22">
        <f t="shared" si="35"/>
        <v>21.601620635031896</v>
      </c>
      <c r="C194" s="22">
        <f xml:space="preserve"> (1000000000/52)*G194/F194</f>
        <v>21.857970427756744</v>
      </c>
      <c r="D194" s="17">
        <v>21.601620635031896</v>
      </c>
      <c r="E194" s="17">
        <f xml:space="preserve"> C194 - I194 - 0.75</f>
        <v>21.673790310812912</v>
      </c>
      <c r="F194" s="23">
        <v>197766449.75</v>
      </c>
      <c r="G194" s="27">
        <v>224.78420693237288</v>
      </c>
      <c r="H194" s="11">
        <f t="shared" si="36"/>
        <v>2.7276564970633052E-3</v>
      </c>
      <c r="I194" s="11">
        <f t="shared" si="37"/>
        <v>-0.56581988305616648</v>
      </c>
      <c r="J194" s="14">
        <v>3.5140110216897377E-2</v>
      </c>
      <c r="K194" s="14">
        <v>7.2505343180022663E-2</v>
      </c>
      <c r="L194" s="14">
        <v>5.6047849444687922E-2</v>
      </c>
      <c r="M194" s="14">
        <v>0.20962488912614619</v>
      </c>
      <c r="N194" s="14">
        <v>0.20762855032753608</v>
      </c>
      <c r="O194" s="14">
        <v>0.14738843168674376</v>
      </c>
      <c r="P194" s="14">
        <v>0.10562669197677896</v>
      </c>
      <c r="Q194" s="14">
        <v>0.16603813404118711</v>
      </c>
      <c r="R194" s="13">
        <f t="shared" si="49"/>
        <v>4.1985172000000013</v>
      </c>
      <c r="S194" s="13">
        <f t="shared" si="48"/>
        <v>16.49238600000001</v>
      </c>
      <c r="T194" s="13">
        <f t="shared" si="48"/>
        <v>26.224172000000021</v>
      </c>
      <c r="U194" s="13">
        <f t="shared" si="48"/>
        <v>31.164483999999977</v>
      </c>
      <c r="V194" s="13">
        <f t="shared" si="48"/>
        <v>32.312148000000015</v>
      </c>
      <c r="W194" s="13">
        <f t="shared" si="48"/>
        <v>31.375807999999999</v>
      </c>
      <c r="X194" s="13">
        <f t="shared" si="48"/>
        <v>21.962343999999987</v>
      </c>
      <c r="Y194" s="13">
        <f t="shared" si="48"/>
        <v>4.1621877999999937</v>
      </c>
      <c r="AC194" s="30"/>
      <c r="AD194" s="31"/>
    </row>
    <row r="195" spans="1:30" x14ac:dyDescent="0.2">
      <c r="A195">
        <f t="shared" si="39"/>
        <v>1994.25</v>
      </c>
      <c r="B195" s="22">
        <f t="shared" si="35"/>
        <v>21.859357264705277</v>
      </c>
      <c r="C195" s="22">
        <f xml:space="preserve"> (1000000000/52)*G195/F195</f>
        <v>22.139268605621094</v>
      </c>
      <c r="D195" s="17">
        <v>21.859357264705277</v>
      </c>
      <c r="E195" s="17">
        <f xml:space="preserve"> C195 - I195 - 0.75</f>
        <v>21.952336507000773</v>
      </c>
      <c r="F195" s="23">
        <v>198179796.5</v>
      </c>
      <c r="G195" s="27">
        <v>228.15289883988297</v>
      </c>
      <c r="H195" s="11">
        <f t="shared" si="36"/>
        <v>2.7519816764867691E-3</v>
      </c>
      <c r="I195" s="11">
        <f t="shared" si="37"/>
        <v>-0.56306790137967977</v>
      </c>
      <c r="J195" s="14">
        <v>3.5232259434966863E-2</v>
      </c>
      <c r="K195" s="14">
        <v>7.228894247464554E-2</v>
      </c>
      <c r="L195" s="14">
        <v>5.5585024559518012E-2</v>
      </c>
      <c r="M195" s="14">
        <v>0.20846860908947418</v>
      </c>
      <c r="N195" s="14">
        <v>0.20823744617914428</v>
      </c>
      <c r="O195" s="14">
        <v>0.14856507801882285</v>
      </c>
      <c r="P195" s="14">
        <v>0.10549616424093815</v>
      </c>
      <c r="Q195" s="14">
        <v>0.1661264760024902</v>
      </c>
      <c r="R195" s="13">
        <f t="shared" si="49"/>
        <v>4.1901359000000014</v>
      </c>
      <c r="S195" s="13">
        <f t="shared" ref="S195:S217" si="50">S194+(S$218-S$178)/40</f>
        <v>16.481450750000011</v>
      </c>
      <c r="T195" s="13">
        <f t="shared" ref="T195:T217" si="51">T194+(T$218-T$178)/40</f>
        <v>26.210762750000022</v>
      </c>
      <c r="U195" s="13">
        <f t="shared" ref="U195:U217" si="52">U194+(U$218-U$178)/40</f>
        <v>31.181270499999975</v>
      </c>
      <c r="V195" s="13">
        <f t="shared" ref="V195:V217" si="53">V194+(V$218-V$178)/40</f>
        <v>32.322664750000015</v>
      </c>
      <c r="W195" s="13">
        <f t="shared" ref="W195:W217" si="54">W194+(W$218-W$178)/40</f>
        <v>31.406122249999999</v>
      </c>
      <c r="X195" s="13">
        <f t="shared" ref="X195:X217" si="55">X194+(X$218-X$178)/40</f>
        <v>22.004931749999987</v>
      </c>
      <c r="Y195" s="13">
        <f t="shared" ref="Y195:Y217" si="56">Y194+(Y$218-Y$178)/40</f>
        <v>4.1556337249999933</v>
      </c>
      <c r="AC195" s="30"/>
      <c r="AD195" s="31"/>
    </row>
    <row r="196" spans="1:30" x14ac:dyDescent="0.2">
      <c r="A196">
        <f t="shared" si="39"/>
        <v>1994.5</v>
      </c>
      <c r="B196" s="22">
        <f t="shared" si="35"/>
        <v>21.995089975982946</v>
      </c>
      <c r="C196" s="22">
        <f xml:space="preserve"> (1000000000/52)*G196/F196</f>
        <v>22.282778228411505</v>
      </c>
      <c r="D196" s="17">
        <v>21.995089975982946</v>
      </c>
      <c r="E196" s="17">
        <f xml:space="preserve"> C196 - I196 - 0.75</f>
        <v>22.093069822935274</v>
      </c>
      <c r="F196" s="23">
        <v>198684143.25</v>
      </c>
      <c r="G196" s="27">
        <v>230.21620448016799</v>
      </c>
      <c r="H196" s="11">
        <f t="shared" si="36"/>
        <v>2.7763068559122496E-3</v>
      </c>
      <c r="I196" s="11">
        <f t="shared" si="37"/>
        <v>-0.56029159452376753</v>
      </c>
      <c r="J196" s="14">
        <v>3.5324408653036349E-2</v>
      </c>
      <c r="K196" s="14">
        <v>7.2072541769268417E-2</v>
      </c>
      <c r="L196" s="14">
        <v>5.5122199674348102E-2</v>
      </c>
      <c r="M196" s="14">
        <v>0.20731232905280214</v>
      </c>
      <c r="N196" s="14">
        <v>0.20884634203075247</v>
      </c>
      <c r="O196" s="14">
        <v>0.14974172435090197</v>
      </c>
      <c r="P196" s="14">
        <v>0.10536563650509734</v>
      </c>
      <c r="Q196" s="14">
        <v>0.16621481796379328</v>
      </c>
      <c r="R196" s="13">
        <f t="shared" si="49"/>
        <v>4.1817546000000014</v>
      </c>
      <c r="S196" s="13">
        <f t="shared" si="50"/>
        <v>16.470515500000012</v>
      </c>
      <c r="T196" s="13">
        <f t="shared" si="51"/>
        <v>26.197353500000023</v>
      </c>
      <c r="U196" s="13">
        <f t="shared" si="52"/>
        <v>31.198056999999974</v>
      </c>
      <c r="V196" s="13">
        <f t="shared" si="53"/>
        <v>32.333181500000016</v>
      </c>
      <c r="W196" s="13">
        <f t="shared" si="54"/>
        <v>31.436436499999999</v>
      </c>
      <c r="X196" s="13">
        <f t="shared" si="55"/>
        <v>22.047519499999986</v>
      </c>
      <c r="Y196" s="13">
        <f t="shared" si="56"/>
        <v>4.1490796499999929</v>
      </c>
      <c r="AC196" s="30"/>
      <c r="AD196" s="31"/>
    </row>
    <row r="197" spans="1:30" x14ac:dyDescent="0.2">
      <c r="A197">
        <f t="shared" si="39"/>
        <v>1994.75</v>
      </c>
      <c r="B197" s="22">
        <f t="shared" si="35"/>
        <v>22.033000902302497</v>
      </c>
      <c r="C197" s="22">
        <f xml:space="preserve"> (1000000000/52)*G197/F197</f>
        <v>22.296918272103696</v>
      </c>
      <c r="D197" s="17">
        <v>22.033000902302497</v>
      </c>
      <c r="E197" s="17">
        <f xml:space="preserve"> C197 - I197 - 0.75</f>
        <v>22.11035091251</v>
      </c>
      <c r="F197" s="23">
        <v>199211490</v>
      </c>
      <c r="G197" s="27">
        <v>230.97372019248814</v>
      </c>
      <c r="H197" s="11">
        <f t="shared" si="36"/>
        <v>-3.1410458825372402E-3</v>
      </c>
      <c r="I197" s="11">
        <f t="shared" si="37"/>
        <v>-0.56343264040630481</v>
      </c>
      <c r="J197" s="14">
        <v>3.5518928088992659E-2</v>
      </c>
      <c r="K197" s="14">
        <v>7.1996070754112171E-2</v>
      </c>
      <c r="L197" s="14">
        <v>5.4715713997679272E-2</v>
      </c>
      <c r="M197" s="14">
        <v>0.20597229377856541</v>
      </c>
      <c r="N197" s="14">
        <v>0.20938503493247643</v>
      </c>
      <c r="O197" s="14">
        <v>0.15085719582533641</v>
      </c>
      <c r="P197" s="14">
        <v>0.10521900785932344</v>
      </c>
      <c r="Q197" s="14">
        <v>0.16633575476351431</v>
      </c>
      <c r="R197" s="13">
        <f t="shared" si="49"/>
        <v>4.1733733000000015</v>
      </c>
      <c r="S197" s="13">
        <f t="shared" si="50"/>
        <v>16.459580250000013</v>
      </c>
      <c r="T197" s="13">
        <f t="shared" si="51"/>
        <v>26.183944250000025</v>
      </c>
      <c r="U197" s="13">
        <f t="shared" si="52"/>
        <v>31.214843499999972</v>
      </c>
      <c r="V197" s="13">
        <f t="shared" si="53"/>
        <v>32.343698250000017</v>
      </c>
      <c r="W197" s="13">
        <f t="shared" si="54"/>
        <v>31.466750749999999</v>
      </c>
      <c r="X197" s="13">
        <f t="shared" si="55"/>
        <v>22.090107249999985</v>
      </c>
      <c r="Y197" s="13">
        <f t="shared" si="56"/>
        <v>4.1425255749999925</v>
      </c>
      <c r="AC197" s="30"/>
      <c r="AD197" s="31"/>
    </row>
    <row r="198" spans="1:30" x14ac:dyDescent="0.2">
      <c r="A198">
        <f t="shared" si="39"/>
        <v>1995</v>
      </c>
      <c r="B198" s="22">
        <f t="shared" si="35"/>
        <v>22.138418503347868</v>
      </c>
      <c r="C198" s="22">
        <f xml:space="preserve"> (1000000000/52)*G198/F198</f>
        <v>22.3968847880355</v>
      </c>
      <c r="D198" s="17">
        <v>22.138418503347868</v>
      </c>
      <c r="E198" s="17">
        <f xml:space="preserve"> C198 - I198 - 0.75</f>
        <v>22.21344386948774</v>
      </c>
      <c r="F198" s="23">
        <v>199469423.5</v>
      </c>
      <c r="G198" s="27">
        <v>232.30967223699878</v>
      </c>
      <c r="H198" s="11">
        <f t="shared" si="36"/>
        <v>-3.1264410459367975E-3</v>
      </c>
      <c r="I198" s="11">
        <f t="shared" si="37"/>
        <v>-0.56655908145224165</v>
      </c>
      <c r="J198" s="14">
        <v>3.5713447524948969E-2</v>
      </c>
      <c r="K198" s="14">
        <v>7.1919599738955925E-2</v>
      </c>
      <c r="L198" s="14">
        <v>5.4309228321010442E-2</v>
      </c>
      <c r="M198" s="14">
        <v>0.20463225850432865</v>
      </c>
      <c r="N198" s="14">
        <v>0.20992372783420038</v>
      </c>
      <c r="O198" s="14">
        <v>0.15197266729977083</v>
      </c>
      <c r="P198" s="14">
        <v>0.10507237921354953</v>
      </c>
      <c r="Q198" s="14">
        <v>0.16645669156323534</v>
      </c>
      <c r="R198" s="13">
        <f t="shared" si="49"/>
        <v>4.1649920000000016</v>
      </c>
      <c r="S198" s="13">
        <f t="shared" si="50"/>
        <v>16.448645000000013</v>
      </c>
      <c r="T198" s="13">
        <f t="shared" si="51"/>
        <v>26.170535000000026</v>
      </c>
      <c r="U198" s="13">
        <f t="shared" si="52"/>
        <v>31.231629999999971</v>
      </c>
      <c r="V198" s="13">
        <f t="shared" si="53"/>
        <v>32.354215000000018</v>
      </c>
      <c r="W198" s="13">
        <f t="shared" si="54"/>
        <v>31.497064999999999</v>
      </c>
      <c r="X198" s="13">
        <f t="shared" si="55"/>
        <v>22.132694999999984</v>
      </c>
      <c r="Y198" s="13">
        <f t="shared" si="56"/>
        <v>4.1359714999999921</v>
      </c>
      <c r="AC198" s="30"/>
      <c r="AD198" s="31"/>
    </row>
    <row r="199" spans="1:30" x14ac:dyDescent="0.2">
      <c r="A199">
        <f t="shared" si="39"/>
        <v>1995.25</v>
      </c>
      <c r="B199" s="22">
        <f t="shared" si="35"/>
        <v>22.090346901420073</v>
      </c>
      <c r="C199" s="22">
        <f xml:space="preserve"> (1000000000/52)*G199/F199</f>
        <v>22.34007397960033</v>
      </c>
      <c r="D199" s="17">
        <v>22.090346901420073</v>
      </c>
      <c r="E199" s="17">
        <f xml:space="preserve"> C199 - I199 - 0.75</f>
        <v>22.159744897261906</v>
      </c>
      <c r="F199" s="23">
        <v>199860357</v>
      </c>
      <c r="G199" s="27">
        <v>232.17454837040526</v>
      </c>
      <c r="H199" s="11">
        <f t="shared" si="36"/>
        <v>-3.1118362093345989E-3</v>
      </c>
      <c r="I199" s="11">
        <f t="shared" si="37"/>
        <v>-0.56967091766157629</v>
      </c>
      <c r="J199" s="14">
        <v>3.5907966960905278E-2</v>
      </c>
      <c r="K199" s="14">
        <v>7.1843128723799679E-2</v>
      </c>
      <c r="L199" s="14">
        <v>5.3902742644341611E-2</v>
      </c>
      <c r="M199" s="14">
        <v>0.20329222323009188</v>
      </c>
      <c r="N199" s="14">
        <v>0.21046242073592433</v>
      </c>
      <c r="O199" s="14">
        <v>0.15308813877420524</v>
      </c>
      <c r="P199" s="14">
        <v>0.10492575056777563</v>
      </c>
      <c r="Q199" s="14">
        <v>0.16657762836295636</v>
      </c>
      <c r="R199" s="13">
        <f t="shared" si="49"/>
        <v>4.1566107000000017</v>
      </c>
      <c r="S199" s="13">
        <f t="shared" si="50"/>
        <v>16.437709750000014</v>
      </c>
      <c r="T199" s="13">
        <f t="shared" si="51"/>
        <v>26.157125750000027</v>
      </c>
      <c r="U199" s="13">
        <f t="shared" si="52"/>
        <v>31.248416499999969</v>
      </c>
      <c r="V199" s="13">
        <f t="shared" si="53"/>
        <v>32.364731750000018</v>
      </c>
      <c r="W199" s="13">
        <f t="shared" si="54"/>
        <v>31.527379249999999</v>
      </c>
      <c r="X199" s="13">
        <f t="shared" si="55"/>
        <v>22.175282749999983</v>
      </c>
      <c r="Y199" s="13">
        <f t="shared" si="56"/>
        <v>4.1294174249999918</v>
      </c>
      <c r="AC199" s="30"/>
      <c r="AD199" s="31"/>
    </row>
    <row r="200" spans="1:30" x14ac:dyDescent="0.2">
      <c r="A200">
        <f t="shared" si="39"/>
        <v>1995.5</v>
      </c>
      <c r="B200" s="22">
        <f t="shared" si="35"/>
        <v>22.199891922512652</v>
      </c>
      <c r="C200" s="22">
        <f xml:space="preserve"> (1000000000/52)*G200/F200</f>
        <v>22.489742637901539</v>
      </c>
      <c r="D200" s="17">
        <v>22.199891922512652</v>
      </c>
      <c r="E200" s="17">
        <f xml:space="preserve"> C200 - I200 - 0.75</f>
        <v>22.312510786935846</v>
      </c>
      <c r="F200" s="23">
        <v>200348290.5</v>
      </c>
      <c r="G200" s="27">
        <v>234.30063754700376</v>
      </c>
      <c r="H200" s="11">
        <f t="shared" si="36"/>
        <v>-3.0972313727318282E-3</v>
      </c>
      <c r="I200" s="11">
        <f t="shared" si="37"/>
        <v>-0.57276814903430817</v>
      </c>
      <c r="J200" s="14">
        <v>3.6102486396861588E-2</v>
      </c>
      <c r="K200" s="14">
        <v>7.1766657708643433E-2</v>
      </c>
      <c r="L200" s="14">
        <v>5.3496256967672774E-2</v>
      </c>
      <c r="M200" s="14">
        <v>0.20195218795585512</v>
      </c>
      <c r="N200" s="14">
        <v>0.21100111363764829</v>
      </c>
      <c r="O200" s="14">
        <v>0.15420361024863968</v>
      </c>
      <c r="P200" s="14">
        <v>0.10477912192200173</v>
      </c>
      <c r="Q200" s="14">
        <v>0.16669856516267736</v>
      </c>
      <c r="R200" s="13">
        <f t="shared" si="49"/>
        <v>4.1482294000000017</v>
      </c>
      <c r="S200" s="13">
        <f t="shared" si="50"/>
        <v>16.426774500000015</v>
      </c>
      <c r="T200" s="13">
        <f t="shared" si="51"/>
        <v>26.143716500000028</v>
      </c>
      <c r="U200" s="13">
        <f t="shared" si="52"/>
        <v>31.265202999999968</v>
      </c>
      <c r="V200" s="13">
        <f t="shared" si="53"/>
        <v>32.375248500000019</v>
      </c>
      <c r="W200" s="13">
        <f t="shared" si="54"/>
        <v>31.557693499999999</v>
      </c>
      <c r="X200" s="13">
        <f t="shared" si="55"/>
        <v>22.217870499999982</v>
      </c>
      <c r="Y200" s="13">
        <f t="shared" si="56"/>
        <v>4.1228633499999914</v>
      </c>
      <c r="AC200" s="30"/>
      <c r="AD200" s="31"/>
    </row>
    <row r="201" spans="1:30" x14ac:dyDescent="0.2">
      <c r="A201">
        <f t="shared" si="39"/>
        <v>1995.75</v>
      </c>
      <c r="B201" s="22">
        <f t="shared" si="35"/>
        <v>22.096945242864553</v>
      </c>
      <c r="C201" s="22">
        <f xml:space="preserve"> (1000000000/52)*G201/F201</f>
        <v>22.425674009575623</v>
      </c>
      <c r="D201" s="17">
        <v>22.096945242864553</v>
      </c>
      <c r="E201" s="17">
        <f xml:space="preserve"> C201 - I201 - 0.75</f>
        <v>22.246589623721118</v>
      </c>
      <c r="F201" s="23">
        <v>200870224</v>
      </c>
      <c r="G201" s="27">
        <v>234.24180840603051</v>
      </c>
      <c r="H201" s="11">
        <f t="shared" si="36"/>
        <v>1.8525348888150052E-3</v>
      </c>
      <c r="I201" s="11">
        <f t="shared" si="37"/>
        <v>-0.57091561414549319</v>
      </c>
      <c r="J201" s="14">
        <v>3.6258597135522951E-2</v>
      </c>
      <c r="K201" s="14">
        <v>7.1599507839347903E-2</v>
      </c>
      <c r="L201" s="14">
        <v>5.3011366055737447E-2</v>
      </c>
      <c r="M201" s="14">
        <v>0.20084515439299086</v>
      </c>
      <c r="N201" s="14">
        <v>0.21145879744119667</v>
      </c>
      <c r="O201" s="14">
        <v>0.15535530750861681</v>
      </c>
      <c r="P201" s="14">
        <v>0.10478403283163952</v>
      </c>
      <c r="Q201" s="14">
        <v>0.16668723679494785</v>
      </c>
      <c r="R201" s="13">
        <f t="shared" si="49"/>
        <v>4.1398481000000018</v>
      </c>
      <c r="S201" s="13">
        <f t="shared" si="50"/>
        <v>16.415839250000015</v>
      </c>
      <c r="T201" s="13">
        <f t="shared" si="51"/>
        <v>26.13030725000003</v>
      </c>
      <c r="U201" s="13">
        <f t="shared" si="52"/>
        <v>31.281989499999966</v>
      </c>
      <c r="V201" s="13">
        <f t="shared" si="53"/>
        <v>32.38576525000002</v>
      </c>
      <c r="W201" s="13">
        <f t="shared" si="54"/>
        <v>31.588007749999999</v>
      </c>
      <c r="X201" s="13">
        <f t="shared" si="55"/>
        <v>22.260458249999981</v>
      </c>
      <c r="Y201" s="13">
        <f t="shared" si="56"/>
        <v>4.116309274999991</v>
      </c>
      <c r="AC201" s="30"/>
      <c r="AD201" s="31"/>
    </row>
    <row r="202" spans="1:30" x14ac:dyDescent="0.2">
      <c r="A202">
        <f t="shared" si="39"/>
        <v>1996</v>
      </c>
      <c r="B202" s="22">
        <f t="shared" ref="B202:B249" si="57">D202</f>
        <v>21.909843777737159</v>
      </c>
      <c r="C202" s="22">
        <f xml:space="preserve"> (1000000000/52)*G202/F202</f>
        <v>22.320157686122901</v>
      </c>
      <c r="D202" s="17">
        <v>21.909843777737159</v>
      </c>
      <c r="E202" s="17">
        <f xml:space="preserve"> C202 - I202 - 0.75</f>
        <v>22.13919231758398</v>
      </c>
      <c r="F202" s="23">
        <v>201282598.5</v>
      </c>
      <c r="G202" s="27">
        <v>233.61828557561338</v>
      </c>
      <c r="H202" s="11">
        <f t="shared" si="36"/>
        <v>1.8809826844146868E-3</v>
      </c>
      <c r="I202" s="11">
        <f t="shared" si="37"/>
        <v>-0.56903463146107847</v>
      </c>
      <c r="J202" s="14">
        <v>3.6414707874184313E-2</v>
      </c>
      <c r="K202" s="14">
        <v>7.1432357970052374E-2</v>
      </c>
      <c r="L202" s="14">
        <v>5.2526475143802112E-2</v>
      </c>
      <c r="M202" s="14">
        <v>0.1997381208301266</v>
      </c>
      <c r="N202" s="14">
        <v>0.21191648124474502</v>
      </c>
      <c r="O202" s="14">
        <v>0.15650700476859397</v>
      </c>
      <c r="P202" s="14">
        <v>0.10478894374127731</v>
      </c>
      <c r="Q202" s="14">
        <v>0.1666759084272183</v>
      </c>
      <c r="R202" s="13">
        <f t="shared" si="49"/>
        <v>4.1314668000000019</v>
      </c>
      <c r="S202" s="13">
        <f t="shared" si="50"/>
        <v>16.404904000000016</v>
      </c>
      <c r="T202" s="13">
        <f t="shared" si="51"/>
        <v>26.116898000000031</v>
      </c>
      <c r="U202" s="13">
        <f t="shared" si="52"/>
        <v>31.298775999999965</v>
      </c>
      <c r="V202" s="13">
        <f t="shared" si="53"/>
        <v>32.396282000000021</v>
      </c>
      <c r="W202" s="13">
        <f t="shared" si="54"/>
        <v>31.618321999999999</v>
      </c>
      <c r="X202" s="13">
        <f t="shared" si="55"/>
        <v>22.303045999999981</v>
      </c>
      <c r="Y202" s="13">
        <f t="shared" si="56"/>
        <v>4.1097551999999906</v>
      </c>
      <c r="AC202" s="30"/>
      <c r="AD202" s="31"/>
    </row>
    <row r="203" spans="1:30" x14ac:dyDescent="0.2">
      <c r="A203">
        <f t="shared" si="39"/>
        <v>1996.25</v>
      </c>
      <c r="B203" s="22">
        <f t="shared" si="57"/>
        <v>22.070071358679652</v>
      </c>
      <c r="C203" s="22">
        <f xml:space="preserve"> (1000000000/52)*G203/F203</f>
        <v>22.529322677736797</v>
      </c>
      <c r="D203" s="17">
        <v>22.070071358679652</v>
      </c>
      <c r="E203" s="17">
        <f xml:space="preserve"> C203 - I203 - 0.75</f>
        <v>22.346447878717861</v>
      </c>
      <c r="F203" s="23">
        <v>201773973</v>
      </c>
      <c r="G203" s="27">
        <v>236.38320917566952</v>
      </c>
      <c r="H203" s="11">
        <f t="shared" ref="H203:H248" si="58" xml:space="preserve"> (J203 - J202)*(R203+R202)/2 + (K203 - K202)*(S203+S202)/2 + (L203 - L202)*(T203 + T202)/2 + (M203 - M202)*(U203 + U202)/2 + (N203 - N202)*(V203 + V202)/2 + (O203 - O202)*(W203 + W202)/2 + (P203 - P202)*(X203 + X202)/2 + (Q203 - Q202)*(Y203 + Y202)/2</f>
        <v>1.9094304800158404E-3</v>
      </c>
      <c r="I203" s="11">
        <f t="shared" ref="I203:I249" si="59" xml:space="preserve"> I202 + H203</f>
        <v>-0.56712520098106267</v>
      </c>
      <c r="J203" s="14">
        <v>3.6570818612845668E-2</v>
      </c>
      <c r="K203" s="14">
        <v>7.1265208100756844E-2</v>
      </c>
      <c r="L203" s="14">
        <v>5.2041584231866778E-2</v>
      </c>
      <c r="M203" s="14">
        <v>0.19863108726726236</v>
      </c>
      <c r="N203" s="14">
        <v>0.21237416504829337</v>
      </c>
      <c r="O203" s="14">
        <v>0.15765870202857113</v>
      </c>
      <c r="P203" s="14">
        <v>0.10479385465091512</v>
      </c>
      <c r="Q203" s="14">
        <v>0.16666458005948875</v>
      </c>
      <c r="R203" s="13">
        <f t="shared" si="49"/>
        <v>4.123085500000002</v>
      </c>
      <c r="S203" s="13">
        <f t="shared" si="50"/>
        <v>16.393968750000017</v>
      </c>
      <c r="T203" s="13">
        <f t="shared" si="51"/>
        <v>26.103488750000032</v>
      </c>
      <c r="U203" s="13">
        <f t="shared" si="52"/>
        <v>31.315562499999963</v>
      </c>
      <c r="V203" s="13">
        <f t="shared" si="53"/>
        <v>32.406798750000021</v>
      </c>
      <c r="W203" s="13">
        <f t="shared" si="54"/>
        <v>31.648636249999999</v>
      </c>
      <c r="X203" s="13">
        <f t="shared" si="55"/>
        <v>22.34563374999998</v>
      </c>
      <c r="Y203" s="13">
        <f t="shared" si="56"/>
        <v>4.1032011249999902</v>
      </c>
      <c r="AC203" s="30"/>
      <c r="AD203" s="31"/>
    </row>
    <row r="204" spans="1:30" x14ac:dyDescent="0.2">
      <c r="A204">
        <f t="shared" ref="A204:A239" si="60">A203 + 0.25</f>
        <v>1996.5</v>
      </c>
      <c r="B204" s="22">
        <f t="shared" si="57"/>
        <v>22.174372193952486</v>
      </c>
      <c r="C204" s="22">
        <f xml:space="preserve"> (1000000000/52)*G204/F204</f>
        <v>22.662317375758462</v>
      </c>
      <c r="D204" s="17">
        <v>22.174372193952486</v>
      </c>
      <c r="E204" s="17">
        <f xml:space="preserve"> C204 - I204 - 0.75</f>
        <v>22.47750469846391</v>
      </c>
      <c r="F204" s="23">
        <v>202333347.5</v>
      </c>
      <c r="G204" s="27">
        <v>238.43781191072048</v>
      </c>
      <c r="H204" s="11">
        <f t="shared" si="58"/>
        <v>1.9378782756149379E-3</v>
      </c>
      <c r="I204" s="11">
        <f t="shared" si="59"/>
        <v>-0.56518732270544769</v>
      </c>
      <c r="J204" s="14">
        <v>3.672692935150703E-2</v>
      </c>
      <c r="K204" s="14">
        <v>7.1098058231461328E-2</v>
      </c>
      <c r="L204" s="14">
        <v>5.1556693319931443E-2</v>
      </c>
      <c r="M204" s="14">
        <v>0.1975240537043981</v>
      </c>
      <c r="N204" s="14">
        <v>0.21283184885184175</v>
      </c>
      <c r="O204" s="14">
        <v>0.15881039928854826</v>
      </c>
      <c r="P204" s="14">
        <v>0.10479876556055291</v>
      </c>
      <c r="Q204" s="14">
        <v>0.16665325169175921</v>
      </c>
      <c r="R204" s="13">
        <f t="shared" si="49"/>
        <v>4.114704200000002</v>
      </c>
      <c r="S204" s="13">
        <f t="shared" si="50"/>
        <v>16.383033500000018</v>
      </c>
      <c r="T204" s="13">
        <f t="shared" si="51"/>
        <v>26.090079500000034</v>
      </c>
      <c r="U204" s="13">
        <f t="shared" si="52"/>
        <v>31.332348999999962</v>
      </c>
      <c r="V204" s="13">
        <f t="shared" si="53"/>
        <v>32.417315500000022</v>
      </c>
      <c r="W204" s="13">
        <f t="shared" si="54"/>
        <v>31.678950499999999</v>
      </c>
      <c r="X204" s="13">
        <f t="shared" si="55"/>
        <v>22.388221499999979</v>
      </c>
      <c r="Y204" s="13">
        <f t="shared" si="56"/>
        <v>4.0966470499999899</v>
      </c>
      <c r="AC204" s="30"/>
      <c r="AD204" s="31"/>
    </row>
    <row r="205" spans="1:30" x14ac:dyDescent="0.2">
      <c r="A205">
        <f t="shared" si="60"/>
        <v>1996.75</v>
      </c>
      <c r="B205" s="22">
        <f t="shared" si="57"/>
        <v>22.329037850767364</v>
      </c>
      <c r="C205" s="22">
        <f xml:space="preserve"> (1000000000/52)*G205/F205</f>
        <v>22.814905006381618</v>
      </c>
      <c r="D205" s="17">
        <v>22.329037850767364</v>
      </c>
      <c r="E205" s="17">
        <f xml:space="preserve"> C205 - I205 - 0.75</f>
        <v>22.629475398007301</v>
      </c>
      <c r="F205" s="23">
        <v>202928722</v>
      </c>
      <c r="G205" s="27">
        <v>240.74957480581404</v>
      </c>
      <c r="H205" s="11">
        <f t="shared" si="58"/>
        <v>6.169310797656402E-4</v>
      </c>
      <c r="I205" s="11">
        <f t="shared" si="59"/>
        <v>-0.56457039162568201</v>
      </c>
      <c r="J205" s="14">
        <v>3.6839200328132239E-2</v>
      </c>
      <c r="K205" s="14">
        <v>7.1106710780222182E-2</v>
      </c>
      <c r="L205" s="14">
        <v>5.1401265678134918E-2</v>
      </c>
      <c r="M205" s="14">
        <v>0.19615064984666575</v>
      </c>
      <c r="N205" s="14">
        <v>0.21303794987460803</v>
      </c>
      <c r="O205" s="14">
        <v>0.15991408556404629</v>
      </c>
      <c r="P205" s="14">
        <v>0.10507431394754502</v>
      </c>
      <c r="Q205" s="14">
        <v>0.16647582398064559</v>
      </c>
      <c r="R205" s="13">
        <f t="shared" si="49"/>
        <v>4.1063229000000021</v>
      </c>
      <c r="S205" s="13">
        <f t="shared" si="50"/>
        <v>16.372098250000018</v>
      </c>
      <c r="T205" s="13">
        <f t="shared" si="51"/>
        <v>26.076670250000035</v>
      </c>
      <c r="U205" s="13">
        <f t="shared" si="52"/>
        <v>31.34913549999996</v>
      </c>
      <c r="V205" s="13">
        <f t="shared" si="53"/>
        <v>32.427832250000023</v>
      </c>
      <c r="W205" s="13">
        <f t="shared" si="54"/>
        <v>31.709264749999999</v>
      </c>
      <c r="X205" s="13">
        <f t="shared" si="55"/>
        <v>22.430809249999978</v>
      </c>
      <c r="Y205" s="13">
        <f t="shared" si="56"/>
        <v>4.0900929749999895</v>
      </c>
      <c r="AC205" s="30"/>
      <c r="AD205" s="31"/>
    </row>
    <row r="206" spans="1:30" x14ac:dyDescent="0.2">
      <c r="A206">
        <f t="shared" si="60"/>
        <v>1997</v>
      </c>
      <c r="B206" s="22">
        <f t="shared" si="57"/>
        <v>22.396747491996756</v>
      </c>
      <c r="C206" s="22">
        <f xml:space="preserve"> (1000000000/52)*G206/F206</f>
        <v>22.807574803069642</v>
      </c>
      <c r="D206" s="17">
        <v>22.396747491996756</v>
      </c>
      <c r="E206" s="17">
        <f xml:space="preserve"> C206 - I206 - 0.75</f>
        <v>22.621501746890878</v>
      </c>
      <c r="F206" s="23">
        <v>203859432</v>
      </c>
      <c r="G206" s="27">
        <v>241.77604072186699</v>
      </c>
      <c r="H206" s="11">
        <f t="shared" si="58"/>
        <v>6.4344780444529294E-4</v>
      </c>
      <c r="I206" s="11">
        <f t="shared" si="59"/>
        <v>-0.56392694382123676</v>
      </c>
      <c r="J206" s="14">
        <v>3.6951471304757448E-2</v>
      </c>
      <c r="K206" s="14">
        <v>7.111536332898305E-2</v>
      </c>
      <c r="L206" s="14">
        <v>5.1245838036338393E-2</v>
      </c>
      <c r="M206" s="14">
        <v>0.19477724598893342</v>
      </c>
      <c r="N206" s="14">
        <v>0.2132440508973743</v>
      </c>
      <c r="O206" s="14">
        <v>0.1610177718395443</v>
      </c>
      <c r="P206" s="14">
        <v>0.10534986233453711</v>
      </c>
      <c r="Q206" s="14">
        <v>0.16629839626953197</v>
      </c>
      <c r="R206" s="13">
        <f t="shared" si="49"/>
        <v>4.0979416000000022</v>
      </c>
      <c r="S206" s="13">
        <f t="shared" si="50"/>
        <v>16.361163000000019</v>
      </c>
      <c r="T206" s="13">
        <f t="shared" si="51"/>
        <v>26.063261000000036</v>
      </c>
      <c r="U206" s="13">
        <f t="shared" si="52"/>
        <v>31.365921999999959</v>
      </c>
      <c r="V206" s="13">
        <f t="shared" si="53"/>
        <v>32.438349000000024</v>
      </c>
      <c r="W206" s="13">
        <f t="shared" si="54"/>
        <v>31.739578999999999</v>
      </c>
      <c r="X206" s="13">
        <f t="shared" si="55"/>
        <v>22.473396999999977</v>
      </c>
      <c r="Y206" s="13">
        <f t="shared" si="56"/>
        <v>4.0835388999999891</v>
      </c>
      <c r="AC206" s="30"/>
      <c r="AD206" s="31"/>
    </row>
    <row r="207" spans="1:30" x14ac:dyDescent="0.2">
      <c r="A207">
        <f t="shared" si="60"/>
        <v>1997.25</v>
      </c>
      <c r="B207" s="22">
        <f t="shared" si="57"/>
        <v>22.448407580239689</v>
      </c>
      <c r="C207" s="22">
        <f xml:space="preserve"> (1000000000/52)*G207/F207</f>
        <v>22.872611582763138</v>
      </c>
      <c r="D207" s="17">
        <v>22.448407580239689</v>
      </c>
      <c r="E207" s="17">
        <f xml:space="preserve"> C207 - I207 - 0.75</f>
        <v>22.685868562055248</v>
      </c>
      <c r="F207" s="23">
        <v>204290142</v>
      </c>
      <c r="G207" s="27">
        <v>242.97775154398335</v>
      </c>
      <c r="H207" s="11">
        <f t="shared" si="58"/>
        <v>6.6996452912641401E-4</v>
      </c>
      <c r="I207" s="11">
        <f t="shared" si="59"/>
        <v>-0.56325697929211038</v>
      </c>
      <c r="J207" s="14">
        <v>3.7063742281382657E-2</v>
      </c>
      <c r="K207" s="14">
        <v>7.1124015877743904E-2</v>
      </c>
      <c r="L207" s="14">
        <v>5.109041039454186E-2</v>
      </c>
      <c r="M207" s="14">
        <v>0.1934038421312011</v>
      </c>
      <c r="N207" s="14">
        <v>0.21345015192014061</v>
      </c>
      <c r="O207" s="14">
        <v>0.16212145811504233</v>
      </c>
      <c r="P207" s="14">
        <v>0.1056254107215292</v>
      </c>
      <c r="Q207" s="14">
        <v>0.16612096855841835</v>
      </c>
      <c r="R207" s="13">
        <f t="shared" si="49"/>
        <v>4.0895603000000023</v>
      </c>
      <c r="S207" s="13">
        <f t="shared" si="50"/>
        <v>16.35022775000002</v>
      </c>
      <c r="T207" s="13">
        <f t="shared" si="51"/>
        <v>26.049851750000037</v>
      </c>
      <c r="U207" s="13">
        <f t="shared" si="52"/>
        <v>31.382708499999957</v>
      </c>
      <c r="V207" s="13">
        <f t="shared" si="53"/>
        <v>32.448865750000024</v>
      </c>
      <c r="W207" s="13">
        <f t="shared" si="54"/>
        <v>31.769893249999999</v>
      </c>
      <c r="X207" s="13">
        <f t="shared" si="55"/>
        <v>22.515984749999976</v>
      </c>
      <c r="Y207" s="13">
        <f t="shared" si="56"/>
        <v>4.0769848249999887</v>
      </c>
      <c r="AC207" s="30"/>
      <c r="AD207" s="31"/>
    </row>
    <row r="208" spans="1:30" x14ac:dyDescent="0.2">
      <c r="A208">
        <f t="shared" si="60"/>
        <v>1997.5</v>
      </c>
      <c r="B208" s="22">
        <f t="shared" si="57"/>
        <v>22.511596448541795</v>
      </c>
      <c r="C208" s="22">
        <f xml:space="preserve"> (1000000000/52)*G208/F208</f>
        <v>22.944276479900449</v>
      </c>
      <c r="D208" s="17">
        <v>22.511596448541795</v>
      </c>
      <c r="E208" s="17">
        <f xml:space="preserve"> C208 - I208 - 0.75</f>
        <v>22.756836977938754</v>
      </c>
      <c r="F208" s="23">
        <v>204813852</v>
      </c>
      <c r="G208" s="27">
        <v>244.36389365447337</v>
      </c>
      <c r="H208" s="11">
        <f t="shared" si="58"/>
        <v>6.9648125380498548E-4</v>
      </c>
      <c r="I208" s="11">
        <f t="shared" si="59"/>
        <v>-0.56256049803830543</v>
      </c>
      <c r="J208" s="14">
        <v>3.7176013258007866E-2</v>
      </c>
      <c r="K208" s="14">
        <v>7.1132668426504758E-2</v>
      </c>
      <c r="L208" s="14">
        <v>5.0934982752745335E-2</v>
      </c>
      <c r="M208" s="14">
        <v>0.19203043827346875</v>
      </c>
      <c r="N208" s="14">
        <v>0.21365625294290688</v>
      </c>
      <c r="O208" s="14">
        <v>0.16322514439054037</v>
      </c>
      <c r="P208" s="14">
        <v>0.10590095910852131</v>
      </c>
      <c r="Q208" s="14">
        <v>0.16594354084730475</v>
      </c>
      <c r="R208" s="13">
        <f t="shared" si="49"/>
        <v>4.0811790000000023</v>
      </c>
      <c r="S208" s="13">
        <f t="shared" si="50"/>
        <v>16.33929250000002</v>
      </c>
      <c r="T208" s="13">
        <f t="shared" si="51"/>
        <v>26.036442500000039</v>
      </c>
      <c r="U208" s="13">
        <f t="shared" si="52"/>
        <v>31.399494999999956</v>
      </c>
      <c r="V208" s="13">
        <f t="shared" si="53"/>
        <v>32.459382500000025</v>
      </c>
      <c r="W208" s="13">
        <f t="shared" si="54"/>
        <v>31.800207499999999</v>
      </c>
      <c r="X208" s="13">
        <f t="shared" si="55"/>
        <v>22.558572499999975</v>
      </c>
      <c r="Y208" s="13">
        <f t="shared" si="56"/>
        <v>4.0704307499999883</v>
      </c>
      <c r="AC208" s="30"/>
      <c r="AD208" s="31"/>
    </row>
    <row r="209" spans="1:30" x14ac:dyDescent="0.2">
      <c r="A209">
        <f t="shared" si="60"/>
        <v>1997.75</v>
      </c>
      <c r="B209" s="22">
        <f t="shared" si="57"/>
        <v>22.549419470802537</v>
      </c>
      <c r="C209" s="22">
        <f xml:space="preserve"> (1000000000/52)*G209/F209</f>
        <v>22.981059644365935</v>
      </c>
      <c r="D209" s="17">
        <v>22.549419470802537</v>
      </c>
      <c r="E209" s="17">
        <f xml:space="preserve"> C209 - I209 - 0.75</f>
        <v>22.798624016563991</v>
      </c>
      <c r="F209" s="23">
        <v>205373562</v>
      </c>
      <c r="G209" s="27">
        <v>245.42450804029005</v>
      </c>
      <c r="H209" s="11">
        <f t="shared" si="58"/>
        <v>-5.0038741597516513E-3</v>
      </c>
      <c r="I209" s="11">
        <f t="shared" si="59"/>
        <v>-0.56756437219805711</v>
      </c>
      <c r="J209" s="14">
        <v>3.72690968626853E-2</v>
      </c>
      <c r="K209" s="14">
        <v>7.1228294438896958E-2</v>
      </c>
      <c r="L209" s="14">
        <v>5.0938796364317473E-2</v>
      </c>
      <c r="M209" s="14">
        <v>0.19054876112114999</v>
      </c>
      <c r="N209" s="14">
        <v>0.21367922196202166</v>
      </c>
      <c r="O209" s="14">
        <v>0.16393949720276962</v>
      </c>
      <c r="P209" s="14">
        <v>0.10664500498666171</v>
      </c>
      <c r="Q209" s="14">
        <v>0.16575132706149726</v>
      </c>
      <c r="R209" s="13">
        <f t="shared" si="49"/>
        <v>4.0727977000000024</v>
      </c>
      <c r="S209" s="13">
        <f t="shared" si="50"/>
        <v>16.328357250000021</v>
      </c>
      <c r="T209" s="13">
        <f t="shared" si="51"/>
        <v>26.02303325000004</v>
      </c>
      <c r="U209" s="13">
        <f t="shared" si="52"/>
        <v>31.416281499999954</v>
      </c>
      <c r="V209" s="13">
        <f t="shared" si="53"/>
        <v>32.469899250000026</v>
      </c>
      <c r="W209" s="13">
        <f t="shared" si="54"/>
        <v>31.830521749999999</v>
      </c>
      <c r="X209" s="13">
        <f t="shared" si="55"/>
        <v>22.601160249999975</v>
      </c>
      <c r="Y209" s="13">
        <f t="shared" si="56"/>
        <v>4.0638766749999879</v>
      </c>
      <c r="AC209" s="30"/>
      <c r="AD209" s="31"/>
    </row>
    <row r="210" spans="1:30" x14ac:dyDescent="0.2">
      <c r="A210">
        <f t="shared" si="60"/>
        <v>1998</v>
      </c>
      <c r="B210" s="22">
        <f t="shared" si="57"/>
        <v>22.637049135570066</v>
      </c>
      <c r="C210" s="22">
        <f xml:space="preserve"> (1000000000/52)*G210/F210</f>
        <v>23.098945429570616</v>
      </c>
      <c r="D210" s="17">
        <v>22.637049135570066</v>
      </c>
      <c r="E210" s="17">
        <f xml:space="preserve"> C210 - I210 - 0.75</f>
        <v>22.921485581442994</v>
      </c>
      <c r="F210" s="23">
        <v>205825629</v>
      </c>
      <c r="G210" s="27">
        <v>247.22645855845846</v>
      </c>
      <c r="H210" s="11">
        <f t="shared" si="58"/>
        <v>-4.9757796743216823E-3</v>
      </c>
      <c r="I210" s="11">
        <f t="shared" si="59"/>
        <v>-0.57254015187237883</v>
      </c>
      <c r="J210" s="14">
        <v>3.7362180467362734E-2</v>
      </c>
      <c r="K210" s="14">
        <v>7.1323920451289158E-2</v>
      </c>
      <c r="L210" s="14">
        <v>5.0942609975889619E-2</v>
      </c>
      <c r="M210" s="14">
        <v>0.18906708396883126</v>
      </c>
      <c r="N210" s="14">
        <v>0.21370219098113641</v>
      </c>
      <c r="O210" s="14">
        <v>0.16465385001499891</v>
      </c>
      <c r="P210" s="14">
        <v>0.10738905086480213</v>
      </c>
      <c r="Q210" s="14">
        <v>0.16555911327568976</v>
      </c>
      <c r="R210" s="13">
        <f t="shared" si="49"/>
        <v>4.0644164000000025</v>
      </c>
      <c r="S210" s="13">
        <f t="shared" si="50"/>
        <v>16.317422000000022</v>
      </c>
      <c r="T210" s="13">
        <f t="shared" si="51"/>
        <v>26.009624000000041</v>
      </c>
      <c r="U210" s="13">
        <f t="shared" si="52"/>
        <v>31.433067999999952</v>
      </c>
      <c r="V210" s="13">
        <f t="shared" si="53"/>
        <v>32.480416000000027</v>
      </c>
      <c r="W210" s="13">
        <f t="shared" si="54"/>
        <v>31.860835999999999</v>
      </c>
      <c r="X210" s="13">
        <f t="shared" si="55"/>
        <v>22.643747999999974</v>
      </c>
      <c r="Y210" s="13">
        <f t="shared" si="56"/>
        <v>4.0573225999999876</v>
      </c>
      <c r="AC210" s="30"/>
      <c r="AD210" s="31"/>
    </row>
    <row r="211" spans="1:30" x14ac:dyDescent="0.2">
      <c r="A211">
        <f t="shared" si="60"/>
        <v>1998.25</v>
      </c>
      <c r="B211" s="22">
        <f t="shared" si="57"/>
        <v>22.659438773600332</v>
      </c>
      <c r="C211" s="22">
        <f xml:space="preserve"> (1000000000/52)*G211/F211</f>
        <v>23.138629998887328</v>
      </c>
      <c r="D211" s="17">
        <v>22.659438773600332</v>
      </c>
      <c r="E211" s="17">
        <f xml:space="preserve"> C211 - I211 - 0.75</f>
        <v>22.966117835948602</v>
      </c>
      <c r="F211" s="23">
        <v>206327696</v>
      </c>
      <c r="G211" s="27">
        <v>248.25529124587902</v>
      </c>
      <c r="H211" s="11">
        <f t="shared" si="58"/>
        <v>-4.9476851888927021E-3</v>
      </c>
      <c r="I211" s="11">
        <f t="shared" si="59"/>
        <v>-0.57748783706127149</v>
      </c>
      <c r="J211" s="14">
        <v>3.7455264072040168E-2</v>
      </c>
      <c r="K211" s="14">
        <v>7.1419546463681344E-2</v>
      </c>
      <c r="L211" s="14">
        <v>5.0946423587461764E-2</v>
      </c>
      <c r="M211" s="14">
        <v>0.18758540681651253</v>
      </c>
      <c r="N211" s="14">
        <v>0.21372516000025119</v>
      </c>
      <c r="O211" s="14">
        <v>0.16536820282722819</v>
      </c>
      <c r="P211" s="14">
        <v>0.10813309674294254</v>
      </c>
      <c r="Q211" s="14">
        <v>0.16536689948988226</v>
      </c>
      <c r="R211" s="13">
        <f t="shared" si="49"/>
        <v>4.0560351000000026</v>
      </c>
      <c r="S211" s="13">
        <f t="shared" si="50"/>
        <v>16.306486750000023</v>
      </c>
      <c r="T211" s="13">
        <f t="shared" si="51"/>
        <v>25.996214750000043</v>
      </c>
      <c r="U211" s="13">
        <f t="shared" si="52"/>
        <v>31.449854499999951</v>
      </c>
      <c r="V211" s="13">
        <f t="shared" si="53"/>
        <v>32.490932750000027</v>
      </c>
      <c r="W211" s="13">
        <f t="shared" si="54"/>
        <v>31.891150249999999</v>
      </c>
      <c r="X211" s="13">
        <f t="shared" si="55"/>
        <v>22.686335749999973</v>
      </c>
      <c r="Y211" s="13">
        <f t="shared" si="56"/>
        <v>4.0507685249999872</v>
      </c>
      <c r="AC211" s="30"/>
      <c r="AD211" s="31"/>
    </row>
    <row r="212" spans="1:30" x14ac:dyDescent="0.2">
      <c r="A212">
        <f t="shared" si="60"/>
        <v>1998.5</v>
      </c>
      <c r="B212" s="22">
        <f t="shared" si="57"/>
        <v>22.622105410731415</v>
      </c>
      <c r="C212" s="22">
        <f xml:space="preserve"> (1000000000/52)*G212/F212</f>
        <v>23.101700458108194</v>
      </c>
      <c r="D212" s="17">
        <v>22.622105410731415</v>
      </c>
      <c r="E212" s="17">
        <f xml:space="preserve"> C212 - I212 - 0.75</f>
        <v>22.93410788587293</v>
      </c>
      <c r="F212" s="23">
        <v>206897763</v>
      </c>
      <c r="G212" s="27">
        <v>248.54388760649033</v>
      </c>
      <c r="H212" s="11">
        <f t="shared" si="58"/>
        <v>-4.9195907034649128E-3</v>
      </c>
      <c r="I212" s="11">
        <f t="shared" si="59"/>
        <v>-0.58240742776473642</v>
      </c>
      <c r="J212" s="14">
        <v>3.7548347676717601E-2</v>
      </c>
      <c r="K212" s="14">
        <v>7.1515172476073544E-2</v>
      </c>
      <c r="L212" s="14">
        <v>5.0950237199033903E-2</v>
      </c>
      <c r="M212" s="14">
        <v>0.18610372966419381</v>
      </c>
      <c r="N212" s="14">
        <v>0.21374812901936596</v>
      </c>
      <c r="O212" s="14">
        <v>0.16608255563945745</v>
      </c>
      <c r="P212" s="14">
        <v>0.10887714262108295</v>
      </c>
      <c r="Q212" s="14">
        <v>0.16517468570407476</v>
      </c>
      <c r="R212" s="13">
        <f t="shared" si="49"/>
        <v>4.0476538000000026</v>
      </c>
      <c r="S212" s="13">
        <f t="shared" si="50"/>
        <v>16.295551500000023</v>
      </c>
      <c r="T212" s="13">
        <f t="shared" si="51"/>
        <v>25.982805500000044</v>
      </c>
      <c r="U212" s="13">
        <f t="shared" si="52"/>
        <v>31.466640999999949</v>
      </c>
      <c r="V212" s="13">
        <f t="shared" si="53"/>
        <v>32.501449500000028</v>
      </c>
      <c r="W212" s="13">
        <f t="shared" si="54"/>
        <v>31.921464499999999</v>
      </c>
      <c r="X212" s="13">
        <f t="shared" si="55"/>
        <v>22.728923499999972</v>
      </c>
      <c r="Y212" s="13">
        <f t="shared" si="56"/>
        <v>4.0442144499999868</v>
      </c>
      <c r="AC212" s="30"/>
      <c r="AD212" s="31"/>
    </row>
    <row r="213" spans="1:30" x14ac:dyDescent="0.2">
      <c r="A213">
        <f t="shared" si="60"/>
        <v>1998.75</v>
      </c>
      <c r="B213" s="22">
        <f t="shared" si="57"/>
        <v>22.817738834418705</v>
      </c>
      <c r="C213" s="22">
        <f xml:space="preserve"> (1000000000/52)*G213/F213</f>
        <v>23.284704920736051</v>
      </c>
      <c r="D213" s="17">
        <v>22.817738834418705</v>
      </c>
      <c r="E213" s="17">
        <f xml:space="preserve"> C213 - I213 - 0.75</f>
        <v>23.117455400627964</v>
      </c>
      <c r="F213" s="23">
        <v>207504830</v>
      </c>
      <c r="G213" s="27">
        <v>251.24781428122986</v>
      </c>
      <c r="H213" s="11">
        <f t="shared" si="58"/>
        <v>-3.4305212717684484E-4</v>
      </c>
      <c r="I213" s="11">
        <f t="shared" si="59"/>
        <v>-0.58275047989191331</v>
      </c>
      <c r="J213" s="14">
        <v>3.7551503616189086E-2</v>
      </c>
      <c r="K213" s="14">
        <v>7.1598048069971831E-2</v>
      </c>
      <c r="L213" s="14">
        <v>5.1069816680674111E-2</v>
      </c>
      <c r="M213" s="14">
        <v>0.1846745479426182</v>
      </c>
      <c r="N213" s="14">
        <v>0.21358294115695942</v>
      </c>
      <c r="O213" s="14">
        <v>0.16712185632163012</v>
      </c>
      <c r="P213" s="14">
        <v>0.10946173460164692</v>
      </c>
      <c r="Q213" s="14">
        <v>0.16493955161031032</v>
      </c>
      <c r="R213" s="13">
        <f t="shared" si="49"/>
        <v>4.0392725000000027</v>
      </c>
      <c r="S213" s="13">
        <f t="shared" si="50"/>
        <v>16.284616250000024</v>
      </c>
      <c r="T213" s="13">
        <f t="shared" si="51"/>
        <v>25.969396250000045</v>
      </c>
      <c r="U213" s="13">
        <f t="shared" si="52"/>
        <v>31.483427499999948</v>
      </c>
      <c r="V213" s="13">
        <f t="shared" si="53"/>
        <v>32.511966250000029</v>
      </c>
      <c r="W213" s="13">
        <f t="shared" si="54"/>
        <v>31.951778749999999</v>
      </c>
      <c r="X213" s="13">
        <f t="shared" si="55"/>
        <v>22.771511249999971</v>
      </c>
      <c r="Y213" s="13">
        <f t="shared" si="56"/>
        <v>4.0376603749999864</v>
      </c>
      <c r="AC213" s="30"/>
      <c r="AD213" s="31"/>
    </row>
    <row r="214" spans="1:30" x14ac:dyDescent="0.2">
      <c r="A214">
        <f t="shared" si="60"/>
        <v>1999</v>
      </c>
      <c r="B214" s="22">
        <f t="shared" si="57"/>
        <v>22.741577463598606</v>
      </c>
      <c r="C214" s="22">
        <f xml:space="preserve"> (1000000000/52)*G214/F214</f>
        <v>23.163694825796203</v>
      </c>
      <c r="D214" s="17">
        <v>22.741577463598606</v>
      </c>
      <c r="E214" s="17">
        <f xml:space="preserve"> C214 - I214 - 0.75</f>
        <v>22.99675867903678</v>
      </c>
      <c r="F214" s="23">
        <v>208277548.25</v>
      </c>
      <c r="G214" s="27">
        <v>250.87283346985825</v>
      </c>
      <c r="H214" s="11">
        <f t="shared" si="58"/>
        <v>-3.1337334866629542E-4</v>
      </c>
      <c r="I214" s="11">
        <f t="shared" si="59"/>
        <v>-0.58306385324057963</v>
      </c>
      <c r="J214" s="14">
        <v>3.7554659555660563E-2</v>
      </c>
      <c r="K214" s="14">
        <v>7.1680923663870119E-2</v>
      </c>
      <c r="L214" s="14">
        <v>5.118939616231432E-2</v>
      </c>
      <c r="M214" s="14">
        <v>0.18324536622104259</v>
      </c>
      <c r="N214" s="14">
        <v>0.21341775329455284</v>
      </c>
      <c r="O214" s="14">
        <v>0.1681611570038028</v>
      </c>
      <c r="P214" s="14">
        <v>0.11004632658221089</v>
      </c>
      <c r="Q214" s="14">
        <v>0.16470441751654591</v>
      </c>
      <c r="R214" s="13">
        <f t="shared" si="49"/>
        <v>4.0308912000000028</v>
      </c>
      <c r="S214" s="13">
        <f t="shared" si="50"/>
        <v>16.273681000000025</v>
      </c>
      <c r="T214" s="13">
        <f t="shared" si="51"/>
        <v>25.955987000000047</v>
      </c>
      <c r="U214" s="13">
        <f t="shared" si="52"/>
        <v>31.500213999999946</v>
      </c>
      <c r="V214" s="13">
        <f t="shared" si="53"/>
        <v>32.52248300000003</v>
      </c>
      <c r="W214" s="13">
        <f t="shared" si="54"/>
        <v>31.982092999999999</v>
      </c>
      <c r="X214" s="13">
        <f t="shared" si="55"/>
        <v>22.81409899999997</v>
      </c>
      <c r="Y214" s="13">
        <f t="shared" si="56"/>
        <v>4.031106299999986</v>
      </c>
      <c r="AC214" s="30"/>
      <c r="AD214" s="31"/>
    </row>
    <row r="215" spans="1:30" x14ac:dyDescent="0.2">
      <c r="A215">
        <f t="shared" si="60"/>
        <v>1999.25</v>
      </c>
      <c r="B215" s="22">
        <f t="shared" si="57"/>
        <v>22.862444650664866</v>
      </c>
      <c r="C215" s="22">
        <f xml:space="preserve"> (1000000000/52)*G215/F215</f>
        <v>23.279067267964798</v>
      </c>
      <c r="D215" s="17">
        <v>22.862444650664866</v>
      </c>
      <c r="E215" s="17">
        <f xml:space="preserve"> C215 - I215 - 0.75</f>
        <v>23.112414815775534</v>
      </c>
      <c r="F215" s="23">
        <v>208828266.5</v>
      </c>
      <c r="G215" s="27">
        <v>252.78901769191094</v>
      </c>
      <c r="H215" s="11">
        <f t="shared" si="58"/>
        <v>-2.8369457015534028E-4</v>
      </c>
      <c r="I215" s="11">
        <f t="shared" si="59"/>
        <v>-0.58334754781073495</v>
      </c>
      <c r="J215" s="14">
        <v>3.7557815495132048E-2</v>
      </c>
      <c r="K215" s="14">
        <v>7.1763799257768407E-2</v>
      </c>
      <c r="L215" s="14">
        <v>5.1308975643954528E-2</v>
      </c>
      <c r="M215" s="14">
        <v>0.18181618449946699</v>
      </c>
      <c r="N215" s="14">
        <v>0.21325256543214627</v>
      </c>
      <c r="O215" s="14">
        <v>0.16920045768597547</v>
      </c>
      <c r="P215" s="14">
        <v>0.11063091856277485</v>
      </c>
      <c r="Q215" s="14">
        <v>0.16446928342278147</v>
      </c>
      <c r="R215" s="13">
        <f t="shared" si="49"/>
        <v>4.0225099000000029</v>
      </c>
      <c r="S215" s="13">
        <f t="shared" si="50"/>
        <v>16.262745750000025</v>
      </c>
      <c r="T215" s="13">
        <f t="shared" si="51"/>
        <v>25.942577750000048</v>
      </c>
      <c r="U215" s="13">
        <f t="shared" si="52"/>
        <v>31.517000499999945</v>
      </c>
      <c r="V215" s="13">
        <f t="shared" si="53"/>
        <v>32.53299975000003</v>
      </c>
      <c r="W215" s="13">
        <f t="shared" si="54"/>
        <v>32.012407249999995</v>
      </c>
      <c r="X215" s="13">
        <f t="shared" si="55"/>
        <v>22.85668674999997</v>
      </c>
      <c r="Y215" s="13">
        <f t="shared" si="56"/>
        <v>4.0245522249999857</v>
      </c>
      <c r="AC215" s="30"/>
      <c r="AD215" s="31"/>
    </row>
    <row r="216" spans="1:30" x14ac:dyDescent="0.2">
      <c r="A216">
        <f t="shared" si="60"/>
        <v>1999.5</v>
      </c>
      <c r="B216" s="22">
        <f t="shared" si="57"/>
        <v>22.869699471971746</v>
      </c>
      <c r="C216" s="22">
        <f xml:space="preserve"> (1000000000/52)*G216/F216</f>
        <v>23.2799328983597</v>
      </c>
      <c r="D216" s="17">
        <v>22.869699471971746</v>
      </c>
      <c r="E216" s="17">
        <f xml:space="preserve"> C216 - I216 - 0.75</f>
        <v>23.113534461962079</v>
      </c>
      <c r="F216" s="23">
        <v>209434984.75</v>
      </c>
      <c r="G216" s="27">
        <v>253.53288436054731</v>
      </c>
      <c r="H216" s="11">
        <f t="shared" si="58"/>
        <v>-2.5401579164364356E-4</v>
      </c>
      <c r="I216" s="11">
        <f t="shared" si="59"/>
        <v>-0.58360156360237858</v>
      </c>
      <c r="J216" s="14">
        <v>3.7560971434603532E-2</v>
      </c>
      <c r="K216" s="14">
        <v>7.1846674851666695E-2</v>
      </c>
      <c r="L216" s="14">
        <v>5.1428555125594737E-2</v>
      </c>
      <c r="M216" s="14">
        <v>0.18038700277789138</v>
      </c>
      <c r="N216" s="14">
        <v>0.21308737756973972</v>
      </c>
      <c r="O216" s="14">
        <v>0.17023975836814811</v>
      </c>
      <c r="P216" s="14">
        <v>0.11121551054333882</v>
      </c>
      <c r="Q216" s="14">
        <v>0.16423414932901703</v>
      </c>
      <c r="R216" s="13">
        <f t="shared" si="49"/>
        <v>4.0141286000000029</v>
      </c>
      <c r="S216" s="13">
        <f t="shared" si="50"/>
        <v>16.251810500000026</v>
      </c>
      <c r="T216" s="13">
        <f t="shared" si="51"/>
        <v>25.929168500000049</v>
      </c>
      <c r="U216" s="13">
        <f t="shared" si="52"/>
        <v>31.533786999999943</v>
      </c>
      <c r="V216" s="13">
        <f t="shared" si="53"/>
        <v>32.543516500000031</v>
      </c>
      <c r="W216" s="13">
        <f t="shared" si="54"/>
        <v>32.042721499999999</v>
      </c>
      <c r="X216" s="13">
        <f t="shared" si="55"/>
        <v>22.899274499999969</v>
      </c>
      <c r="Y216" s="13">
        <f t="shared" si="56"/>
        <v>4.0179981499999853</v>
      </c>
      <c r="AC216" s="30"/>
      <c r="AD216" s="31"/>
    </row>
    <row r="217" spans="1:30" x14ac:dyDescent="0.2">
      <c r="A217">
        <f t="shared" si="60"/>
        <v>1999.75</v>
      </c>
      <c r="B217" s="22">
        <f t="shared" si="57"/>
        <v>22.925363928896761</v>
      </c>
      <c r="C217" s="22">
        <f xml:space="preserve"> (1000000000/52)*G217/F217</f>
        <v>23.349181870990247</v>
      </c>
      <c r="D217" s="17">
        <v>22.925363928896761</v>
      </c>
      <c r="E217" s="17">
        <f xml:space="preserve"> C217 - I217 - 0.75</f>
        <v>23.165010526485631</v>
      </c>
      <c r="F217" s="23">
        <v>210045703</v>
      </c>
      <c r="G217" s="27">
        <v>255.02855666948403</v>
      </c>
      <c r="H217" s="11">
        <f t="shared" si="58"/>
        <v>1.7772908106995458E-2</v>
      </c>
      <c r="I217" s="11">
        <f t="shared" si="59"/>
        <v>-0.56582865549538308</v>
      </c>
      <c r="J217" s="14">
        <v>3.7488124320467525E-2</v>
      </c>
      <c r="K217" s="14">
        <v>7.1978846657599599E-2</v>
      </c>
      <c r="L217" s="14">
        <v>5.1736083505698097E-2</v>
      </c>
      <c r="M217" s="14">
        <v>0.18097577478602553</v>
      </c>
      <c r="N217" s="14">
        <v>0.21165797204362161</v>
      </c>
      <c r="O217" s="14">
        <v>0.17129305648020199</v>
      </c>
      <c r="P217" s="14">
        <v>0.11145003895359698</v>
      </c>
      <c r="Q217" s="14">
        <v>0.16342663049436168</v>
      </c>
      <c r="R217" s="13">
        <f t="shared" si="49"/>
        <v>4.005747300000003</v>
      </c>
      <c r="S217" s="13">
        <f t="shared" si="50"/>
        <v>16.240875250000027</v>
      </c>
      <c r="T217" s="13">
        <f t="shared" si="51"/>
        <v>25.91575925000005</v>
      </c>
      <c r="U217" s="13">
        <f t="shared" si="52"/>
        <v>31.550573499999942</v>
      </c>
      <c r="V217" s="13">
        <f t="shared" si="53"/>
        <v>32.554033250000032</v>
      </c>
      <c r="W217" s="13">
        <f t="shared" si="54"/>
        <v>32.073035750000003</v>
      </c>
      <c r="X217" s="13">
        <f t="shared" si="55"/>
        <v>22.941862249999968</v>
      </c>
      <c r="Y217" s="13">
        <f t="shared" si="56"/>
        <v>4.0114440749999849</v>
      </c>
      <c r="AC217" s="30"/>
      <c r="AD217" s="31"/>
    </row>
    <row r="218" spans="1:30" x14ac:dyDescent="0.2">
      <c r="A218">
        <f t="shared" si="60"/>
        <v>2000</v>
      </c>
      <c r="B218" s="22">
        <f t="shared" si="57"/>
        <v>23.015936640027046</v>
      </c>
      <c r="C218" s="22">
        <f xml:space="preserve"> (1000000000/52)*G218/F218</f>
        <v>23.194081072591541</v>
      </c>
      <c r="D218" s="17">
        <v>23.015936640027046</v>
      </c>
      <c r="E218" s="17">
        <f xml:space="preserve"> C218 - I218 - 0.75</f>
        <v>22.992099717243732</v>
      </c>
      <c r="F218" s="23">
        <v>212952554</v>
      </c>
      <c r="G218" s="27">
        <v>256.84041770875422</v>
      </c>
      <c r="H218" s="11">
        <f t="shared" si="58"/>
        <v>1.7810010843192375E-2</v>
      </c>
      <c r="I218" s="11">
        <f t="shared" si="59"/>
        <v>-0.54801864465219075</v>
      </c>
      <c r="J218" s="14">
        <v>3.7415277206331511E-2</v>
      </c>
      <c r="K218" s="14">
        <v>7.2111018463532489E-2</v>
      </c>
      <c r="L218" s="14">
        <v>5.2043611885801463E-2</v>
      </c>
      <c r="M218" s="14">
        <v>0.18156454679415968</v>
      </c>
      <c r="N218" s="14">
        <v>0.21022856651750349</v>
      </c>
      <c r="O218" s="14">
        <v>0.17234635459225586</v>
      </c>
      <c r="P218" s="14">
        <v>0.11168456736385513</v>
      </c>
      <c r="Q218" s="14">
        <v>0.16261911165970633</v>
      </c>
      <c r="R218" s="13">
        <v>3.997366</v>
      </c>
      <c r="S218" s="13">
        <v>16.229939999999999</v>
      </c>
      <c r="T218" s="13">
        <v>25.902349999999998</v>
      </c>
      <c r="U218" s="13">
        <v>31.567360000000001</v>
      </c>
      <c r="V218" s="13">
        <v>32.564549999999997</v>
      </c>
      <c r="W218" s="13">
        <v>32.103349999999999</v>
      </c>
      <c r="X218" s="13">
        <v>22.984449999999999</v>
      </c>
      <c r="Y218" s="13">
        <v>4.0048899999999996</v>
      </c>
      <c r="AC218" s="30"/>
      <c r="AD218" s="31"/>
    </row>
    <row r="219" spans="1:30" x14ac:dyDescent="0.2">
      <c r="A219">
        <f t="shared" si="60"/>
        <v>2000.25</v>
      </c>
      <c r="B219" s="22">
        <f t="shared" si="57"/>
        <v>22.985569544078299</v>
      </c>
      <c r="C219" s="22">
        <f xml:space="preserve"> (1000000000/52)*G219/F219</f>
        <v>23.194582378926636</v>
      </c>
      <c r="D219" s="17">
        <v>22.985569544078299</v>
      </c>
      <c r="E219" s="17">
        <f xml:space="preserve"> C219 - I219 - 0.75</f>
        <v>22.974668358416899</v>
      </c>
      <c r="F219" s="23">
        <v>213614900</v>
      </c>
      <c r="G219" s="27">
        <v>257.64483656164111</v>
      </c>
      <c r="H219" s="11">
        <f t="shared" si="58"/>
        <v>1.7932665161929612E-2</v>
      </c>
      <c r="I219" s="11">
        <f t="shared" si="59"/>
        <v>-0.53008597949026115</v>
      </c>
      <c r="J219" s="14">
        <v>3.7342430092195497E-2</v>
      </c>
      <c r="K219" s="14">
        <v>7.2243190269465393E-2</v>
      </c>
      <c r="L219" s="14">
        <v>5.235114026590483E-2</v>
      </c>
      <c r="M219" s="14">
        <v>0.18215331880229385</v>
      </c>
      <c r="N219" s="14">
        <v>0.2087991609913854</v>
      </c>
      <c r="O219" s="14">
        <v>0.17339965270430974</v>
      </c>
      <c r="P219" s="14">
        <v>0.11191909577411327</v>
      </c>
      <c r="Q219" s="14">
        <v>0.16181159282505098</v>
      </c>
      <c r="R219" s="13">
        <f>R218+(R$222-R$218)/4</f>
        <v>4.0935857499999999</v>
      </c>
      <c r="S219" s="13">
        <f t="shared" ref="S219:Y221" si="61">S218+(S$222-S$218)/4</f>
        <v>16.439184999999998</v>
      </c>
      <c r="T219" s="13">
        <f t="shared" si="61"/>
        <v>26.268242499999999</v>
      </c>
      <c r="U219" s="13">
        <f t="shared" si="61"/>
        <v>31.854397500000001</v>
      </c>
      <c r="V219" s="13">
        <f t="shared" si="61"/>
        <v>32.796379999999999</v>
      </c>
      <c r="W219" s="13">
        <f t="shared" si="61"/>
        <v>32.310312499999995</v>
      </c>
      <c r="X219" s="13">
        <f t="shared" si="61"/>
        <v>23.054467500000001</v>
      </c>
      <c r="Y219" s="13">
        <f t="shared" si="61"/>
        <v>4.0011727499999994</v>
      </c>
      <c r="AC219" s="30"/>
      <c r="AD219" s="31"/>
    </row>
    <row r="220" spans="1:30" x14ac:dyDescent="0.2">
      <c r="A220">
        <f t="shared" si="60"/>
        <v>2000.5</v>
      </c>
      <c r="B220" s="22">
        <f t="shared" si="57"/>
        <v>22.86722552404111</v>
      </c>
      <c r="C220" s="22">
        <f xml:space="preserve"> (1000000000/52)*G220/F220</f>
        <v>23.079946938694995</v>
      </c>
      <c r="D220" s="17">
        <v>22.86722552404111</v>
      </c>
      <c r="E220" s="17">
        <f xml:space="preserve"> C220 - I220 - 0.75</f>
        <v>22.841892047122055</v>
      </c>
      <c r="F220" s="23">
        <v>214303338</v>
      </c>
      <c r="G220" s="27">
        <v>257.1977028309114</v>
      </c>
      <c r="H220" s="11">
        <f t="shared" si="58"/>
        <v>1.814087106320093E-2</v>
      </c>
      <c r="I220" s="11">
        <f t="shared" si="59"/>
        <v>-0.5119451084270602</v>
      </c>
      <c r="J220" s="14">
        <v>3.726958297805949E-2</v>
      </c>
      <c r="K220" s="14">
        <v>7.2375362075398297E-2</v>
      </c>
      <c r="L220" s="14">
        <v>5.2658668646008197E-2</v>
      </c>
      <c r="M220" s="14">
        <v>0.182742090810428</v>
      </c>
      <c r="N220" s="14">
        <v>0.20736975546526729</v>
      </c>
      <c r="O220" s="14">
        <v>0.17445295081636361</v>
      </c>
      <c r="P220" s="14">
        <v>0.11215362418437141</v>
      </c>
      <c r="Q220" s="14">
        <v>0.1610040739903956</v>
      </c>
      <c r="R220" s="13">
        <f>R219+(R$222-R$218)/4</f>
        <v>4.1898055000000003</v>
      </c>
      <c r="S220" s="13">
        <f t="shared" si="61"/>
        <v>16.648429999999998</v>
      </c>
      <c r="T220" s="13">
        <f t="shared" si="61"/>
        <v>26.634135000000001</v>
      </c>
      <c r="U220" s="13">
        <f t="shared" si="61"/>
        <v>32.141435000000001</v>
      </c>
      <c r="V220" s="13">
        <f t="shared" si="61"/>
        <v>33.028210000000001</v>
      </c>
      <c r="W220" s="13">
        <f t="shared" si="61"/>
        <v>32.517274999999998</v>
      </c>
      <c r="X220" s="13">
        <f t="shared" si="61"/>
        <v>23.124485</v>
      </c>
      <c r="Y220" s="13">
        <f t="shared" si="61"/>
        <v>3.9974554999999996</v>
      </c>
      <c r="AC220" s="30"/>
      <c r="AD220" s="31"/>
    </row>
    <row r="221" spans="1:30" x14ac:dyDescent="0.2">
      <c r="A221">
        <f t="shared" si="60"/>
        <v>2000.75</v>
      </c>
      <c r="B221" s="22">
        <f t="shared" si="57"/>
        <v>22.705504487654778</v>
      </c>
      <c r="C221" s="22">
        <f xml:space="preserve"> (1000000000/52)*G221/F221</f>
        <v>22.915905306467018</v>
      </c>
      <c r="D221" s="17">
        <v>22.705504487654778</v>
      </c>
      <c r="E221" s="17">
        <f xml:space="preserve"> C221 - I221 - 0.75</f>
        <v>22.678937931233779</v>
      </c>
      <c r="F221" s="23">
        <v>214932352</v>
      </c>
      <c r="G221" s="27">
        <v>256.11921013786832</v>
      </c>
      <c r="H221" s="11">
        <f t="shared" si="58"/>
        <v>-1.0875163397027904E-3</v>
      </c>
      <c r="I221" s="11">
        <f t="shared" si="59"/>
        <v>-0.51303262476676303</v>
      </c>
      <c r="J221" s="14">
        <v>3.72321567047924E-2</v>
      </c>
      <c r="K221" s="14">
        <v>7.2524360868414239E-2</v>
      </c>
      <c r="L221" s="14">
        <v>5.2938306245432755E-2</v>
      </c>
      <c r="M221" s="14">
        <v>0.18182209335469443</v>
      </c>
      <c r="N221" s="14">
        <v>0.20662150398731316</v>
      </c>
      <c r="O221" s="14">
        <v>0.17550854991400849</v>
      </c>
      <c r="P221" s="14">
        <v>0.11258768791415154</v>
      </c>
      <c r="Q221" s="14">
        <v>0.16077655427579296</v>
      </c>
      <c r="R221" s="13">
        <f>R220+(R$222-R$218)/4</f>
        <v>4.2860252500000007</v>
      </c>
      <c r="S221" s="13">
        <f t="shared" si="61"/>
        <v>16.857674999999997</v>
      </c>
      <c r="T221" s="13">
        <f t="shared" si="61"/>
        <v>27.000027500000002</v>
      </c>
      <c r="U221" s="13">
        <f t="shared" si="61"/>
        <v>32.428472499999998</v>
      </c>
      <c r="V221" s="13">
        <f t="shared" si="61"/>
        <v>33.260040000000004</v>
      </c>
      <c r="W221" s="13">
        <f t="shared" si="61"/>
        <v>32.724237500000001</v>
      </c>
      <c r="X221" s="13">
        <f t="shared" si="61"/>
        <v>23.194502499999999</v>
      </c>
      <c r="Y221" s="13">
        <f t="shared" si="61"/>
        <v>3.9937382499999998</v>
      </c>
      <c r="AC221" s="30"/>
      <c r="AD221" s="31"/>
    </row>
    <row r="222" spans="1:30" x14ac:dyDescent="0.2">
      <c r="A222">
        <f t="shared" si="60"/>
        <v>2001</v>
      </c>
      <c r="B222" s="22">
        <f t="shared" si="57"/>
        <v>22.641174594128053</v>
      </c>
      <c r="C222" s="22">
        <f xml:space="preserve"> (1000000000/52)*G222/F222</f>
        <v>22.878118671430148</v>
      </c>
      <c r="D222" s="17">
        <v>22.641174594128053</v>
      </c>
      <c r="E222" s="17">
        <f xml:space="preserve"> C222 - I222 - 0.75</f>
        <v>22.642296752807209</v>
      </c>
      <c r="F222" s="23">
        <v>215473202</v>
      </c>
      <c r="G222" s="27">
        <v>256.34031726519004</v>
      </c>
      <c r="H222" s="11">
        <f t="shared" si="58"/>
        <v>-1.1454566102986488E-3</v>
      </c>
      <c r="I222" s="11">
        <f t="shared" si="59"/>
        <v>-0.51417808137706167</v>
      </c>
      <c r="J222" s="14">
        <v>3.7194730431525311E-2</v>
      </c>
      <c r="K222" s="14">
        <v>7.2673359661430181E-2</v>
      </c>
      <c r="L222" s="14">
        <v>5.3217943844857313E-2</v>
      </c>
      <c r="M222" s="14">
        <v>0.18090209589896086</v>
      </c>
      <c r="N222" s="14">
        <v>0.20587325250935901</v>
      </c>
      <c r="O222" s="14">
        <v>0.17656414901165335</v>
      </c>
      <c r="P222" s="14">
        <v>0.11302175164393166</v>
      </c>
      <c r="Q222" s="14">
        <v>0.16054903456119032</v>
      </c>
      <c r="R222" s="13">
        <v>4.3822450000000002</v>
      </c>
      <c r="S222" s="13">
        <v>17.06692</v>
      </c>
      <c r="T222" s="13">
        <v>27.365919999999999</v>
      </c>
      <c r="U222" s="13">
        <v>32.715510000000002</v>
      </c>
      <c r="V222" s="13">
        <v>33.491869999999999</v>
      </c>
      <c r="W222" s="13">
        <v>32.931199999999997</v>
      </c>
      <c r="X222" s="13">
        <v>23.264520000000001</v>
      </c>
      <c r="Y222" s="13">
        <v>3.990021</v>
      </c>
      <c r="AC222" s="30"/>
      <c r="AD222" s="31"/>
    </row>
    <row r="223" spans="1:30" x14ac:dyDescent="0.2">
      <c r="A223">
        <f t="shared" si="60"/>
        <v>2001.25</v>
      </c>
      <c r="B223" s="22">
        <f t="shared" si="57"/>
        <v>22.400150805580619</v>
      </c>
      <c r="C223" s="22">
        <f xml:space="preserve"> (1000000000/52)*G223/F223</f>
        <v>22.644603729471505</v>
      </c>
      <c r="D223" s="17">
        <v>22.400150805580619</v>
      </c>
      <c r="E223" s="17">
        <f xml:space="preserve"> C223 - I223 - 0.75</f>
        <v>22.40992125400404</v>
      </c>
      <c r="F223" s="23">
        <v>216112905</v>
      </c>
      <c r="G223" s="27">
        <v>254.4771369165959</v>
      </c>
      <c r="H223" s="11">
        <f t="shared" si="58"/>
        <v>-1.1394431554708631E-3</v>
      </c>
      <c r="I223" s="11">
        <f t="shared" si="59"/>
        <v>-0.51531752453253254</v>
      </c>
      <c r="J223" s="14">
        <v>3.7157304158258221E-2</v>
      </c>
      <c r="K223" s="14">
        <v>7.2822358454446123E-2</v>
      </c>
      <c r="L223" s="14">
        <v>5.3497581444281878E-2</v>
      </c>
      <c r="M223" s="14">
        <v>0.1799820984432273</v>
      </c>
      <c r="N223" s="14">
        <v>0.20512500103140488</v>
      </c>
      <c r="O223" s="14">
        <v>0.1776197481092982</v>
      </c>
      <c r="P223" s="14">
        <v>0.11345581537371179</v>
      </c>
      <c r="Q223" s="14">
        <v>0.16032151484658769</v>
      </c>
      <c r="R223" s="13">
        <f>R222+(R$226-R$222)/4</f>
        <v>4.3016810000000003</v>
      </c>
      <c r="S223" s="13">
        <f t="shared" ref="S223:Y225" si="62">S222+(S$226-S$222)/4</f>
        <v>16.852427500000001</v>
      </c>
      <c r="T223" s="13">
        <f t="shared" si="62"/>
        <v>27.1106525</v>
      </c>
      <c r="U223" s="13">
        <f t="shared" si="62"/>
        <v>32.547595000000001</v>
      </c>
      <c r="V223" s="13">
        <f t="shared" si="62"/>
        <v>33.342389999999995</v>
      </c>
      <c r="W223" s="13">
        <f t="shared" si="62"/>
        <v>32.829984999999994</v>
      </c>
      <c r="X223" s="13">
        <f t="shared" si="62"/>
        <v>23.307722500000001</v>
      </c>
      <c r="Y223" s="13">
        <f t="shared" si="62"/>
        <v>4.0249484999999998</v>
      </c>
      <c r="AC223" s="30"/>
      <c r="AD223" s="31"/>
    </row>
    <row r="224" spans="1:30" x14ac:dyDescent="0.2">
      <c r="A224">
        <f t="shared" si="60"/>
        <v>2001.5</v>
      </c>
      <c r="B224" s="22">
        <f t="shared" si="57"/>
        <v>22.209300052885503</v>
      </c>
      <c r="C224" s="22">
        <f xml:space="preserve"> (1000000000/52)*G224/F224</f>
        <v>22.454061286968248</v>
      </c>
      <c r="D224" s="17">
        <v>22.209300052885503</v>
      </c>
      <c r="E224" s="17">
        <f xml:space="preserve"> C224 - I224 - 0.75</f>
        <v>22.220448287476003</v>
      </c>
      <c r="F224" s="23">
        <v>216807116</v>
      </c>
      <c r="G224" s="27">
        <v>253.14641404597134</v>
      </c>
      <c r="H224" s="11">
        <f t="shared" si="58"/>
        <v>-1.069475975222492E-3</v>
      </c>
      <c r="I224" s="11">
        <f t="shared" si="59"/>
        <v>-0.51638700050775499</v>
      </c>
      <c r="J224" s="14">
        <v>3.7119877884991132E-2</v>
      </c>
      <c r="K224" s="14">
        <v>7.2971357247462079E-2</v>
      </c>
      <c r="L224" s="14">
        <v>5.3777219043706435E-2</v>
      </c>
      <c r="M224" s="14">
        <v>0.17906210098749373</v>
      </c>
      <c r="N224" s="14">
        <v>0.20437674955345075</v>
      </c>
      <c r="O224" s="14">
        <v>0.17867534720694309</v>
      </c>
      <c r="P224" s="14">
        <v>0.11388987910349191</v>
      </c>
      <c r="Q224" s="14">
        <v>0.16009399513198505</v>
      </c>
      <c r="R224" s="13">
        <f>R223+(R$226-R$222)/4</f>
        <v>4.2211170000000005</v>
      </c>
      <c r="S224" s="13">
        <f t="shared" si="62"/>
        <v>16.637935000000002</v>
      </c>
      <c r="T224" s="13">
        <f t="shared" si="62"/>
        <v>26.855385000000002</v>
      </c>
      <c r="U224" s="13">
        <f t="shared" si="62"/>
        <v>32.37968</v>
      </c>
      <c r="V224" s="13">
        <f t="shared" si="62"/>
        <v>33.192909999999998</v>
      </c>
      <c r="W224" s="13">
        <f t="shared" si="62"/>
        <v>32.728769999999997</v>
      </c>
      <c r="X224" s="13">
        <f t="shared" si="62"/>
        <v>23.350925</v>
      </c>
      <c r="Y224" s="13">
        <f t="shared" si="62"/>
        <v>4.059876</v>
      </c>
      <c r="AC224" s="30"/>
      <c r="AD224" s="31"/>
    </row>
    <row r="225" spans="1:30" x14ac:dyDescent="0.2">
      <c r="A225">
        <f t="shared" si="60"/>
        <v>2001.75</v>
      </c>
      <c r="B225" s="22">
        <f t="shared" si="57"/>
        <v>22.008157642772442</v>
      </c>
      <c r="C225" s="22">
        <f xml:space="preserve"> (1000000000/52)*G225/F225</f>
        <v>22.232013137081815</v>
      </c>
      <c r="D225" s="17">
        <v>22.008157642772442</v>
      </c>
      <c r="E225" s="17">
        <f xml:space="preserve"> C225 - I225 - 0.75</f>
        <v>22.008650015530897</v>
      </c>
      <c r="F225" s="23">
        <v>217498976.66666666</v>
      </c>
      <c r="G225" s="27">
        <v>251.44288554086958</v>
      </c>
      <c r="H225" s="11">
        <f t="shared" si="58"/>
        <v>-1.0249877941327342E-2</v>
      </c>
      <c r="I225" s="11">
        <f t="shared" si="59"/>
        <v>-0.52663687844908236</v>
      </c>
      <c r="J225" s="14">
        <v>3.7083707175111801E-2</v>
      </c>
      <c r="K225" s="14">
        <v>7.3051692265304349E-2</v>
      </c>
      <c r="L225" s="14">
        <v>5.3951977635288834E-2</v>
      </c>
      <c r="M225" s="14">
        <v>0.17841759454754696</v>
      </c>
      <c r="N225" s="14">
        <v>0.20333614877378114</v>
      </c>
      <c r="O225" s="14">
        <v>0.17884798988393658</v>
      </c>
      <c r="P225" s="14">
        <v>0.11535867521294881</v>
      </c>
      <c r="Q225" s="14">
        <v>0.15989997697787534</v>
      </c>
      <c r="R225" s="13">
        <f>R224+(R$226-R$222)/4</f>
        <v>4.1405530000000006</v>
      </c>
      <c r="S225" s="13">
        <f t="shared" si="62"/>
        <v>16.423442500000004</v>
      </c>
      <c r="T225" s="13">
        <f t="shared" si="62"/>
        <v>26.600117500000003</v>
      </c>
      <c r="U225" s="13">
        <f t="shared" si="62"/>
        <v>32.211765</v>
      </c>
      <c r="V225" s="13">
        <f t="shared" si="62"/>
        <v>33.043430000000001</v>
      </c>
      <c r="W225" s="13">
        <f t="shared" si="62"/>
        <v>32.627555000000001</v>
      </c>
      <c r="X225" s="13">
        <f t="shared" si="62"/>
        <v>23.3941275</v>
      </c>
      <c r="Y225" s="13">
        <f t="shared" si="62"/>
        <v>4.0948035000000003</v>
      </c>
      <c r="AC225" s="30"/>
      <c r="AD225" s="31"/>
    </row>
    <row r="226" spans="1:30" x14ac:dyDescent="0.2">
      <c r="A226">
        <f t="shared" si="60"/>
        <v>2002</v>
      </c>
      <c r="B226" s="22">
        <f t="shared" si="57"/>
        <v>21.806405177763004</v>
      </c>
      <c r="C226" s="22">
        <f xml:space="preserve"> (1000000000/52)*G226/F226</f>
        <v>22.028724349425573</v>
      </c>
      <c r="D226" s="17">
        <v>21.806405177763004</v>
      </c>
      <c r="E226" s="17">
        <f xml:space="preserve"> C226 - I226 - 0.75</f>
        <v>21.815367056836806</v>
      </c>
      <c r="F226" s="23">
        <v>218054705.33333334</v>
      </c>
      <c r="G226" s="27">
        <v>249.78028383792739</v>
      </c>
      <c r="H226" s="11">
        <f t="shared" si="58"/>
        <v>-1.0005828962150189E-2</v>
      </c>
      <c r="I226" s="11">
        <f t="shared" si="59"/>
        <v>-0.53664270741123254</v>
      </c>
      <c r="J226" s="14">
        <v>3.704753646523247E-2</v>
      </c>
      <c r="K226" s="14">
        <v>7.3132027283146619E-2</v>
      </c>
      <c r="L226" s="14">
        <v>5.4126736226871225E-2</v>
      </c>
      <c r="M226" s="14">
        <v>0.17777308810760023</v>
      </c>
      <c r="N226" s="14">
        <v>0.20229554799411154</v>
      </c>
      <c r="O226" s="14">
        <v>0.17902063256093004</v>
      </c>
      <c r="P226" s="14">
        <v>0.1168274713224057</v>
      </c>
      <c r="Q226" s="14">
        <v>0.15970595882376562</v>
      </c>
      <c r="R226" s="13">
        <v>4.0599889999999998</v>
      </c>
      <c r="S226" s="13">
        <v>16.208950000000002</v>
      </c>
      <c r="T226" s="13">
        <v>26.344850000000001</v>
      </c>
      <c r="U226" s="13">
        <v>32.043849999999999</v>
      </c>
      <c r="V226" s="13">
        <v>32.893949999999997</v>
      </c>
      <c r="W226" s="13">
        <v>32.526339999999998</v>
      </c>
      <c r="X226" s="13">
        <v>23.437329999999999</v>
      </c>
      <c r="Y226" s="13">
        <v>4.1297309999999996</v>
      </c>
      <c r="AC226" s="30"/>
      <c r="AD226" s="31"/>
    </row>
    <row r="227" spans="1:30" x14ac:dyDescent="0.2">
      <c r="A227">
        <f t="shared" si="60"/>
        <v>2002.25</v>
      </c>
      <c r="B227" s="22">
        <f t="shared" si="57"/>
        <v>21.833345161965752</v>
      </c>
      <c r="C227" s="22">
        <f xml:space="preserve"> (1000000000/52)*G227/F227</f>
        <v>22.081371233512598</v>
      </c>
      <c r="D227" s="17">
        <v>21.833345161965752</v>
      </c>
      <c r="E227" s="17">
        <f xml:space="preserve"> C227 - I227 - 0.75</f>
        <v>21.877857982837295</v>
      </c>
      <c r="F227" s="23">
        <v>218609133.66666666</v>
      </c>
      <c r="G227" s="27">
        <v>251.01385064757267</v>
      </c>
      <c r="H227" s="11">
        <f xml:space="preserve"> (J227 - J226)*(R227+R226)/2 + (K227 - K226)*(S227+S226)/2 + (L227 - L226)*(T227 + T226)/2 + (M227 - M226)*(U227 + U226)/2 + (N227 - N226)*(V227 + V226)/2 + (O227 - O226)*(W227 + W226)/2 + (P227 - P226)*(X227 + X226)/2 + (Q227 - Q226)*(Y227 + Y226)/2</f>
        <v>-9.8440419134647374E-3</v>
      </c>
      <c r="I227" s="11">
        <f t="shared" si="59"/>
        <v>-0.54648674932469732</v>
      </c>
      <c r="J227" s="14">
        <v>3.7011365755353139E-2</v>
      </c>
      <c r="K227" s="14">
        <v>7.321236230098889E-2</v>
      </c>
      <c r="L227" s="14">
        <v>5.4301494818453623E-2</v>
      </c>
      <c r="M227" s="14">
        <v>0.1771285816676535</v>
      </c>
      <c r="N227" s="14">
        <v>0.20125494721444193</v>
      </c>
      <c r="O227" s="14">
        <v>0.17919327523792353</v>
      </c>
      <c r="P227" s="14">
        <v>0.11829626743186261</v>
      </c>
      <c r="Q227" s="14">
        <v>0.15951194066965591</v>
      </c>
      <c r="R227" s="13">
        <f>R226+(R$230-R$226)/4</f>
        <v>3.93981125</v>
      </c>
      <c r="S227" s="13">
        <f t="shared" ref="S227:Y229" si="63">S226+(S$230-S$226)/4</f>
        <v>16.022995000000002</v>
      </c>
      <c r="T227" s="13">
        <f>T226+(T$230-T$226)/4</f>
        <v>26.206007500000002</v>
      </c>
      <c r="U227" s="13">
        <f t="shared" si="63"/>
        <v>31.924777499999998</v>
      </c>
      <c r="V227" s="13">
        <f t="shared" si="63"/>
        <v>32.799655000000001</v>
      </c>
      <c r="W227" s="13">
        <f t="shared" si="63"/>
        <v>32.45702</v>
      </c>
      <c r="X227" s="13">
        <f t="shared" si="63"/>
        <v>23.4107725</v>
      </c>
      <c r="Y227" s="13">
        <f t="shared" si="63"/>
        <v>4.1787494999999995</v>
      </c>
      <c r="AC227" s="30"/>
      <c r="AD227" s="31"/>
    </row>
    <row r="228" spans="1:30" x14ac:dyDescent="0.2">
      <c r="A228">
        <f t="shared" si="60"/>
        <v>2002.5</v>
      </c>
      <c r="B228" s="22">
        <f t="shared" si="57"/>
        <v>21.747829284800634</v>
      </c>
      <c r="C228" s="22">
        <f xml:space="preserve"> (1000000000/52)*G228/F228</f>
        <v>21.978529363961087</v>
      </c>
      <c r="D228" s="17">
        <v>21.747829284800634</v>
      </c>
      <c r="E228" s="17">
        <f xml:space="preserve"> C228 - I228 - 0.75</f>
        <v>21.784780630081059</v>
      </c>
      <c r="F228" s="23">
        <v>219283959.33333334</v>
      </c>
      <c r="G228" s="27">
        <v>250.61602484117242</v>
      </c>
      <c r="H228" s="11">
        <f t="shared" si="58"/>
        <v>-9.7645167952743056E-3</v>
      </c>
      <c r="I228" s="11">
        <f t="shared" si="59"/>
        <v>-0.55625126611997167</v>
      </c>
      <c r="J228" s="14">
        <v>3.6975195045473808E-2</v>
      </c>
      <c r="K228" s="14">
        <v>7.329269731883116E-2</v>
      </c>
      <c r="L228" s="14">
        <v>5.4476253410036021E-2</v>
      </c>
      <c r="M228" s="14">
        <v>0.17648407522770676</v>
      </c>
      <c r="N228" s="14">
        <v>0.20021434643477232</v>
      </c>
      <c r="O228" s="14">
        <v>0.17936591791491702</v>
      </c>
      <c r="P228" s="14">
        <v>0.11976506354131951</v>
      </c>
      <c r="Q228" s="14">
        <v>0.15931792251554619</v>
      </c>
      <c r="R228" s="13">
        <f>R227+(R$230-R$226)/4</f>
        <v>3.8196335000000001</v>
      </c>
      <c r="S228" s="13">
        <f t="shared" si="63"/>
        <v>15.837040000000002</v>
      </c>
      <c r="T228" s="13">
        <f t="shared" si="63"/>
        <v>26.067165000000003</v>
      </c>
      <c r="U228" s="13">
        <f t="shared" si="63"/>
        <v>31.805704999999996</v>
      </c>
      <c r="V228" s="13">
        <f t="shared" si="63"/>
        <v>32.705359999999999</v>
      </c>
      <c r="W228" s="13">
        <f t="shared" si="63"/>
        <v>32.387700000000002</v>
      </c>
      <c r="X228" s="13">
        <f t="shared" si="63"/>
        <v>23.384215000000001</v>
      </c>
      <c r="Y228" s="13">
        <f t="shared" si="63"/>
        <v>4.2277679999999993</v>
      </c>
      <c r="AC228" s="30"/>
      <c r="AD228" s="31"/>
    </row>
    <row r="229" spans="1:30" x14ac:dyDescent="0.2">
      <c r="A229">
        <f t="shared" si="60"/>
        <v>2002.75</v>
      </c>
      <c r="B229" s="22">
        <f t="shared" si="57"/>
        <v>21.728798169725131</v>
      </c>
      <c r="C229" s="22">
        <f xml:space="preserve"> (1000000000/52)*G229/F229</f>
        <v>21.939181737496217</v>
      </c>
      <c r="D229" s="17">
        <v>21.728798169725131</v>
      </c>
      <c r="E229" s="17">
        <f xml:space="preserve"> C229 - I229 - 0.75</f>
        <v>21.754250662412844</v>
      </c>
      <c r="F229" s="23">
        <v>219957609</v>
      </c>
      <c r="G229" s="27">
        <v>250.93587783659893</v>
      </c>
      <c r="H229" s="11">
        <f t="shared" si="58"/>
        <v>-8.8176587966551905E-3</v>
      </c>
      <c r="I229" s="11">
        <f t="shared" si="59"/>
        <v>-0.56506892491662686</v>
      </c>
      <c r="J229" s="14">
        <v>3.6962001744897194E-2</v>
      </c>
      <c r="K229" s="14">
        <v>7.333953464111076E-2</v>
      </c>
      <c r="L229" s="14">
        <v>5.4566299344320349E-2</v>
      </c>
      <c r="M229" s="14">
        <v>0.17590793032682037</v>
      </c>
      <c r="N229" s="14">
        <v>0.19915422064431376</v>
      </c>
      <c r="O229" s="14">
        <v>0.17981821672089149</v>
      </c>
      <c r="P229" s="14">
        <v>0.12090249374708423</v>
      </c>
      <c r="Q229" s="14">
        <v>0.15928257617287278</v>
      </c>
      <c r="R229" s="13">
        <f>R228+(R$230-R$226)/4</f>
        <v>3.6994557500000003</v>
      </c>
      <c r="S229" s="13">
        <f t="shared" si="63"/>
        <v>15.651085000000002</v>
      </c>
      <c r="T229" s="13">
        <f t="shared" si="63"/>
        <v>25.928322500000004</v>
      </c>
      <c r="U229" s="13">
        <f t="shared" si="63"/>
        <v>31.686632499999995</v>
      </c>
      <c r="V229" s="13">
        <f t="shared" si="63"/>
        <v>32.611064999999996</v>
      </c>
      <c r="W229" s="13">
        <f t="shared" si="63"/>
        <v>32.318380000000005</v>
      </c>
      <c r="X229" s="13">
        <f t="shared" si="63"/>
        <v>23.357657500000002</v>
      </c>
      <c r="Y229" s="13">
        <f t="shared" si="63"/>
        <v>4.2767864999999992</v>
      </c>
      <c r="AC229" s="30"/>
      <c r="AD229" s="31"/>
    </row>
    <row r="230" spans="1:30" x14ac:dyDescent="0.2">
      <c r="A230">
        <f t="shared" si="60"/>
        <v>2003</v>
      </c>
      <c r="B230" s="22">
        <f t="shared" si="57"/>
        <v>21.54703388723642</v>
      </c>
      <c r="C230" s="22">
        <f xml:space="preserve"> (1000000000/52)*G230/F230</f>
        <v>21.653392600501299</v>
      </c>
      <c r="D230" s="17">
        <v>21.54703388723642</v>
      </c>
      <c r="E230" s="17">
        <f xml:space="preserve"> C230 - I230 - 0.75</f>
        <v>21.477193536215793</v>
      </c>
      <c r="F230" s="23">
        <v>221523517.66666666</v>
      </c>
      <c r="G230" s="27">
        <v>249.43025631058174</v>
      </c>
      <c r="H230" s="11">
        <f t="shared" si="58"/>
        <v>-8.7320107978693575E-3</v>
      </c>
      <c r="I230" s="11">
        <f t="shared" si="59"/>
        <v>-0.5738009357144962</v>
      </c>
      <c r="J230" s="14">
        <v>3.6948808444320573E-2</v>
      </c>
      <c r="K230" s="14">
        <v>7.3386371963390373E-2</v>
      </c>
      <c r="L230" s="14">
        <v>5.4656345278604676E-2</v>
      </c>
      <c r="M230" s="14">
        <v>0.17533178542593397</v>
      </c>
      <c r="N230" s="14">
        <v>0.19809409485385518</v>
      </c>
      <c r="O230" s="14">
        <v>0.18027051552686596</v>
      </c>
      <c r="P230" s="14">
        <v>0.12203992395284893</v>
      </c>
      <c r="Q230" s="14">
        <v>0.15924722983019934</v>
      </c>
      <c r="R230" s="13">
        <v>3.579278</v>
      </c>
      <c r="S230" s="13">
        <v>15.46513</v>
      </c>
      <c r="T230" s="13">
        <v>25.789480000000001</v>
      </c>
      <c r="U230" s="13">
        <v>31.56756</v>
      </c>
      <c r="V230" s="13">
        <v>32.516770000000001</v>
      </c>
      <c r="W230" s="13">
        <v>32.24906</v>
      </c>
      <c r="X230" s="13">
        <v>23.331099999999999</v>
      </c>
      <c r="Y230" s="13">
        <v>4.3258049999999999</v>
      </c>
      <c r="AC230" s="30"/>
      <c r="AD230" s="31"/>
    </row>
    <row r="231" spans="1:30" x14ac:dyDescent="0.2">
      <c r="A231">
        <f t="shared" si="60"/>
        <v>2003.25</v>
      </c>
      <c r="B231" s="22">
        <f t="shared" si="57"/>
        <v>21.399411862257551</v>
      </c>
      <c r="C231" s="22">
        <f xml:space="preserve"> (1000000000/52)*G231/F231</f>
        <v>21.514213455777892</v>
      </c>
      <c r="D231" s="17">
        <v>21.399411862257551</v>
      </c>
      <c r="E231" s="17">
        <f xml:space="preserve"> C231 - I231 - 0.75</f>
        <v>21.34662734130821</v>
      </c>
      <c r="F231" s="23">
        <v>222196061.66666666</v>
      </c>
      <c r="G231" s="27">
        <v>248.57942198595237</v>
      </c>
      <c r="H231" s="11">
        <f t="shared" si="58"/>
        <v>-8.6129498158207148E-3</v>
      </c>
      <c r="I231" s="11">
        <f t="shared" si="59"/>
        <v>-0.58241388553031692</v>
      </c>
      <c r="J231" s="14">
        <v>3.6935615143743952E-2</v>
      </c>
      <c r="K231" s="14">
        <v>7.3433209285669973E-2</v>
      </c>
      <c r="L231" s="14">
        <v>5.4746391212889003E-2</v>
      </c>
      <c r="M231" s="14">
        <v>0.17475564052504755</v>
      </c>
      <c r="N231" s="14">
        <v>0.1970339690633966</v>
      </c>
      <c r="O231" s="14">
        <v>0.18072281433284043</v>
      </c>
      <c r="P231" s="14">
        <v>0.12317735415861365</v>
      </c>
      <c r="Q231" s="14">
        <v>0.15921188348752591</v>
      </c>
      <c r="R231" s="13">
        <f>R230+(R$234-R$230)/4</f>
        <v>3.5370330000000001</v>
      </c>
      <c r="S231" s="13">
        <f t="shared" ref="S231:Y233" si="64">S230+(S$234-S$230)/4</f>
        <v>15.395195000000001</v>
      </c>
      <c r="T231" s="13">
        <f t="shared" si="64"/>
        <v>25.720947500000001</v>
      </c>
      <c r="U231" s="13">
        <f t="shared" si="64"/>
        <v>31.54157</v>
      </c>
      <c r="V231" s="13">
        <f t="shared" si="64"/>
        <v>32.533327499999999</v>
      </c>
      <c r="W231" s="13">
        <f t="shared" si="64"/>
        <v>32.273515000000003</v>
      </c>
      <c r="X231" s="13">
        <f t="shared" si="64"/>
        <v>23.466352499999999</v>
      </c>
      <c r="Y231" s="13">
        <f t="shared" si="64"/>
        <v>4.3529355000000001</v>
      </c>
      <c r="AC231" s="30"/>
      <c r="AD231" s="31"/>
    </row>
    <row r="232" spans="1:30" x14ac:dyDescent="0.2">
      <c r="A232">
        <f t="shared" si="60"/>
        <v>2003.5</v>
      </c>
      <c r="B232" s="22">
        <f t="shared" si="57"/>
        <v>21.398924433951152</v>
      </c>
      <c r="C232" s="22">
        <f xml:space="preserve"> (1000000000/52)*G232/F232</f>
        <v>21.489722584095311</v>
      </c>
      <c r="D232" s="17">
        <v>21.398924433951152</v>
      </c>
      <c r="E232" s="17">
        <f xml:space="preserve"> C232 - I232 - 0.75</f>
        <v>21.330596945476135</v>
      </c>
      <c r="F232" s="23">
        <v>222948783.33333334</v>
      </c>
      <c r="G232" s="27">
        <v>249.13759022333508</v>
      </c>
      <c r="H232" s="11">
        <f t="shared" si="58"/>
        <v>-8.4604758505062664E-3</v>
      </c>
      <c r="I232" s="11">
        <f t="shared" si="59"/>
        <v>-0.59087436138082317</v>
      </c>
      <c r="J232" s="14">
        <v>3.6922421843167338E-2</v>
      </c>
      <c r="K232" s="14">
        <v>7.3480046607949573E-2</v>
      </c>
      <c r="L232" s="14">
        <v>5.4836437147173324E-2</v>
      </c>
      <c r="M232" s="14">
        <v>0.17417949562416116</v>
      </c>
      <c r="N232" s="14">
        <v>0.19597384327293804</v>
      </c>
      <c r="O232" s="14">
        <v>0.18117511313881493</v>
      </c>
      <c r="P232" s="14">
        <v>0.12431478436437837</v>
      </c>
      <c r="Q232" s="14">
        <v>0.1591765371448525</v>
      </c>
      <c r="R232" s="13">
        <f>R231+(R$234-R$230)/4</f>
        <v>3.4947880000000002</v>
      </c>
      <c r="S232" s="13">
        <f t="shared" si="64"/>
        <v>15.32526</v>
      </c>
      <c r="T232" s="13">
        <f t="shared" si="64"/>
        <v>25.652415000000001</v>
      </c>
      <c r="U232" s="13">
        <f t="shared" si="64"/>
        <v>31.51558</v>
      </c>
      <c r="V232" s="13">
        <f t="shared" si="64"/>
        <v>32.549884999999996</v>
      </c>
      <c r="W232" s="13">
        <f t="shared" si="64"/>
        <v>32.297970000000007</v>
      </c>
      <c r="X232" s="13">
        <f t="shared" si="64"/>
        <v>23.601604999999999</v>
      </c>
      <c r="Y232" s="13">
        <f t="shared" si="64"/>
        <v>4.3800660000000002</v>
      </c>
      <c r="AC232" s="30"/>
      <c r="AD232" s="31"/>
    </row>
    <row r="233" spans="1:30" x14ac:dyDescent="0.2">
      <c r="A233">
        <f t="shared" si="60"/>
        <v>2003.75</v>
      </c>
      <c r="B233" s="22">
        <f t="shared" si="57"/>
        <v>21.432219803464392</v>
      </c>
      <c r="C233" s="22">
        <f xml:space="preserve"> (1000000000/52)*G233/F233</f>
        <v>21.50366978144686</v>
      </c>
      <c r="D233" s="17">
        <v>21.432219803464392</v>
      </c>
      <c r="E233" s="17">
        <f xml:space="preserve"> C233 - I233 - 0.75</f>
        <v>21.351928666904172</v>
      </c>
      <c r="F233" s="23">
        <v>223707070</v>
      </c>
      <c r="G233" s="27">
        <v>250.1471939748609</v>
      </c>
      <c r="H233" s="11">
        <f t="shared" si="58"/>
        <v>-7.3845240764904606E-3</v>
      </c>
      <c r="I233" s="11">
        <f t="shared" si="59"/>
        <v>-0.59825888545731365</v>
      </c>
      <c r="J233" s="14">
        <v>3.6951844722621856E-2</v>
      </c>
      <c r="K233" s="14">
        <v>7.3517320763850633E-2</v>
      </c>
      <c r="L233" s="14">
        <v>5.4848214061843148E-2</v>
      </c>
      <c r="M233" s="14">
        <v>0.17371109670842896</v>
      </c>
      <c r="N233" s="14">
        <v>0.19503046992879006</v>
      </c>
      <c r="O233" s="14">
        <v>0.18155049510573287</v>
      </c>
      <c r="P233" s="14">
        <v>0.12538480013992612</v>
      </c>
      <c r="Q233" s="14">
        <v>0.1590984239293349</v>
      </c>
      <c r="R233" s="13">
        <f>R232+(R$234-R$230)/4</f>
        <v>3.4525430000000004</v>
      </c>
      <c r="S233" s="13">
        <f t="shared" si="64"/>
        <v>15.255324999999999</v>
      </c>
      <c r="T233" s="13">
        <f t="shared" si="64"/>
        <v>25.583882500000001</v>
      </c>
      <c r="U233" s="13">
        <f t="shared" si="64"/>
        <v>31.48959</v>
      </c>
      <c r="V233" s="13">
        <f t="shared" si="64"/>
        <v>32.566442499999994</v>
      </c>
      <c r="W233" s="13">
        <f t="shared" si="64"/>
        <v>32.32242500000001</v>
      </c>
      <c r="X233" s="13">
        <f t="shared" si="64"/>
        <v>23.736857499999999</v>
      </c>
      <c r="Y233" s="13">
        <f t="shared" si="64"/>
        <v>4.4071965000000004</v>
      </c>
      <c r="AC233" s="30"/>
      <c r="AD233" s="31"/>
    </row>
    <row r="234" spans="1:30" x14ac:dyDescent="0.2">
      <c r="A234">
        <f t="shared" si="60"/>
        <v>2004</v>
      </c>
      <c r="B234" s="22">
        <f t="shared" si="57"/>
        <v>21.470127100023472</v>
      </c>
      <c r="C234" s="22">
        <f xml:space="preserve"> (1000000000/52)*G234/F234</f>
        <v>21.594189349876739</v>
      </c>
      <c r="D234" s="17">
        <v>21.470127100023472</v>
      </c>
      <c r="E234" s="17">
        <f xml:space="preserve"> C234 - I234 - 0.75</f>
        <v>21.449689079441821</v>
      </c>
      <c r="F234" s="23">
        <v>223781450.33333334</v>
      </c>
      <c r="G234" s="27">
        <v>251.28370859737791</v>
      </c>
      <c r="H234" s="11">
        <f t="shared" si="58"/>
        <v>-7.2408441077669488E-3</v>
      </c>
      <c r="I234" s="11">
        <f t="shared" si="59"/>
        <v>-0.60549972956508058</v>
      </c>
      <c r="J234" s="14">
        <v>3.6981267602076373E-2</v>
      </c>
      <c r="K234" s="14">
        <v>7.3554594919751692E-2</v>
      </c>
      <c r="L234" s="14">
        <v>5.4859990976512965E-2</v>
      </c>
      <c r="M234" s="14">
        <v>0.17324269779269677</v>
      </c>
      <c r="N234" s="14">
        <v>0.19408709658464207</v>
      </c>
      <c r="O234" s="14">
        <v>0.18192587707265082</v>
      </c>
      <c r="P234" s="14">
        <v>0.12645481591547386</v>
      </c>
      <c r="Q234" s="14">
        <v>0.15902031071381731</v>
      </c>
      <c r="R234" s="13">
        <v>3.4102980000000001</v>
      </c>
      <c r="S234" s="13">
        <v>15.18539</v>
      </c>
      <c r="T234" s="13">
        <v>25.515350000000002</v>
      </c>
      <c r="U234" s="13">
        <v>31.4636</v>
      </c>
      <c r="V234" s="13">
        <v>32.582999999999998</v>
      </c>
      <c r="W234" s="13">
        <v>32.346879999999999</v>
      </c>
      <c r="X234" s="13">
        <v>23.872109999999999</v>
      </c>
      <c r="Y234" s="13">
        <v>4.4343269999999997</v>
      </c>
      <c r="AC234" s="30"/>
      <c r="AD234" s="31"/>
    </row>
    <row r="235" spans="1:30" x14ac:dyDescent="0.2">
      <c r="A235">
        <f t="shared" si="60"/>
        <v>2004.25</v>
      </c>
      <c r="B235" s="22">
        <f t="shared" si="57"/>
        <v>21.421891952562767</v>
      </c>
      <c r="C235" s="22">
        <f xml:space="preserve"> (1000000000/52)*G235/F235</f>
        <v>21.552885759655315</v>
      </c>
      <c r="D235" s="17">
        <v>21.421891952562767</v>
      </c>
      <c r="E235" s="17">
        <f xml:space="preserve"> C235 - I235 - 0.75</f>
        <v>21.415556193509403</v>
      </c>
      <c r="F235" s="23">
        <v>224401564.33333334</v>
      </c>
      <c r="G235" s="27">
        <v>251.49806657894234</v>
      </c>
      <c r="H235" s="11">
        <f t="shared" si="58"/>
        <v>-7.1707042890091595E-3</v>
      </c>
      <c r="I235" s="11">
        <f t="shared" si="59"/>
        <v>-0.6126704338540897</v>
      </c>
      <c r="J235" s="14">
        <v>3.701069048153089E-2</v>
      </c>
      <c r="K235" s="14">
        <v>7.3591869075652752E-2</v>
      </c>
      <c r="L235" s="14">
        <v>5.4871767891182782E-2</v>
      </c>
      <c r="M235" s="14">
        <v>0.17277429887696458</v>
      </c>
      <c r="N235" s="14">
        <v>0.19314372324049406</v>
      </c>
      <c r="O235" s="14">
        <v>0.18230125903956876</v>
      </c>
      <c r="P235" s="14">
        <v>0.12752483169102161</v>
      </c>
      <c r="Q235" s="14">
        <v>0.15894219749829971</v>
      </c>
      <c r="R235" s="13">
        <f>R234+(R$238-R$234)/4</f>
        <v>3.3655059999999999</v>
      </c>
      <c r="S235" s="13">
        <f t="shared" ref="S235:Y237" si="65">S234+(S$238-S$234)/4</f>
        <v>15.136722499999999</v>
      </c>
      <c r="T235" s="13">
        <f t="shared" si="65"/>
        <v>25.497897500000001</v>
      </c>
      <c r="U235" s="13">
        <f t="shared" si="65"/>
        <v>31.4345325</v>
      </c>
      <c r="V235" s="13">
        <f t="shared" si="65"/>
        <v>32.557334999999995</v>
      </c>
      <c r="W235" s="13">
        <f t="shared" si="65"/>
        <v>32.328532500000001</v>
      </c>
      <c r="X235" s="13">
        <f t="shared" si="65"/>
        <v>23.845067499999999</v>
      </c>
      <c r="Y235" s="13">
        <f t="shared" si="65"/>
        <v>4.460782</v>
      </c>
      <c r="AC235" s="30"/>
      <c r="AD235" s="31"/>
    </row>
    <row r="236" spans="1:30" x14ac:dyDescent="0.2">
      <c r="A236">
        <f t="shared" si="60"/>
        <v>2004.5</v>
      </c>
      <c r="B236" s="22">
        <f t="shared" si="57"/>
        <v>21.478921793218042</v>
      </c>
      <c r="C236" s="22">
        <f xml:space="preserve"> (1000000000/52)*G236/F236</f>
        <v>21.579618538396119</v>
      </c>
      <c r="D236" s="17">
        <v>21.478921793218042</v>
      </c>
      <c r="E236" s="17">
        <f xml:space="preserve"> C236 - I236 - 0.75</f>
        <v>21.449463076870423</v>
      </c>
      <c r="F236" s="23">
        <v>225109703.66666666</v>
      </c>
      <c r="G236" s="27">
        <v>252.60463978973894</v>
      </c>
      <c r="H236" s="11">
        <f t="shared" si="58"/>
        <v>-7.17410462021456E-3</v>
      </c>
      <c r="I236" s="11">
        <f t="shared" si="59"/>
        <v>-0.61984453847430421</v>
      </c>
      <c r="J236" s="14">
        <v>3.7040113360985408E-2</v>
      </c>
      <c r="K236" s="14">
        <v>7.3629143231553812E-2</v>
      </c>
      <c r="L236" s="14">
        <v>5.4883544805852599E-2</v>
      </c>
      <c r="M236" s="14">
        <v>0.17230589996123238</v>
      </c>
      <c r="N236" s="14">
        <v>0.19220034989634607</v>
      </c>
      <c r="O236" s="14">
        <v>0.1826766410064867</v>
      </c>
      <c r="P236" s="14">
        <v>0.12859484746656935</v>
      </c>
      <c r="Q236" s="14">
        <v>0.15886408428278212</v>
      </c>
      <c r="R236" s="13">
        <f>R235+(R$238-R$234)/4</f>
        <v>3.3207139999999997</v>
      </c>
      <c r="S236" s="13">
        <f t="shared" si="65"/>
        <v>15.088054999999999</v>
      </c>
      <c r="T236" s="13">
        <f t="shared" si="65"/>
        <v>25.480445</v>
      </c>
      <c r="U236" s="13">
        <f t="shared" si="65"/>
        <v>31.405465</v>
      </c>
      <c r="V236" s="13">
        <f t="shared" si="65"/>
        <v>32.531669999999991</v>
      </c>
      <c r="W236" s="13">
        <f t="shared" si="65"/>
        <v>32.310185000000004</v>
      </c>
      <c r="X236" s="13">
        <f t="shared" si="65"/>
        <v>23.818024999999999</v>
      </c>
      <c r="Y236" s="13">
        <f t="shared" si="65"/>
        <v>4.4872370000000004</v>
      </c>
      <c r="AC236" s="30"/>
      <c r="AD236" s="31"/>
    </row>
    <row r="237" spans="1:30" x14ac:dyDescent="0.2">
      <c r="A237">
        <f t="shared" si="60"/>
        <v>2004.75</v>
      </c>
      <c r="B237" s="22">
        <f t="shared" si="57"/>
        <v>21.460773143718516</v>
      </c>
      <c r="C237" s="22">
        <f xml:space="preserve"> (1000000000/52)*G237/F237</f>
        <v>21.552791649720771</v>
      </c>
      <c r="D237" s="17">
        <v>21.460773143718516</v>
      </c>
      <c r="E237" s="17">
        <f xml:space="preserve"> C237 - I237 - 0.75</f>
        <v>21.429514187286809</v>
      </c>
      <c r="F237" s="23">
        <v>225835562.66666666</v>
      </c>
      <c r="G237" s="27">
        <v>253.10411512111045</v>
      </c>
      <c r="H237" s="11">
        <f t="shared" si="58"/>
        <v>-6.8779990917355567E-3</v>
      </c>
      <c r="I237" s="11">
        <f t="shared" si="59"/>
        <v>-0.62672253756603979</v>
      </c>
      <c r="J237" s="14">
        <v>3.7100011962539467E-2</v>
      </c>
      <c r="K237" s="14">
        <v>7.3633439568351861E-2</v>
      </c>
      <c r="L237" s="14">
        <v>5.4800141408718597E-2</v>
      </c>
      <c r="M237" s="14">
        <v>0.17180180671695128</v>
      </c>
      <c r="N237" s="14">
        <v>0.1913280057561621</v>
      </c>
      <c r="O237" s="14">
        <v>0.18309036913689497</v>
      </c>
      <c r="P237" s="14">
        <v>0.12967401295274919</v>
      </c>
      <c r="Q237" s="14">
        <v>0.15889138883843271</v>
      </c>
      <c r="R237" s="13">
        <f>R236+(R$238-R$234)/4</f>
        <v>3.2759219999999996</v>
      </c>
      <c r="S237" s="13">
        <f t="shared" si="65"/>
        <v>15.039387499999998</v>
      </c>
      <c r="T237" s="13">
        <f t="shared" si="65"/>
        <v>25.462992499999999</v>
      </c>
      <c r="U237" s="13">
        <f t="shared" si="65"/>
        <v>31.376397499999999</v>
      </c>
      <c r="V237" s="13">
        <f t="shared" si="65"/>
        <v>32.506004999999988</v>
      </c>
      <c r="W237" s="13">
        <f t="shared" si="65"/>
        <v>32.291837500000007</v>
      </c>
      <c r="X237" s="13">
        <f t="shared" si="65"/>
        <v>23.790982499999998</v>
      </c>
      <c r="Y237" s="13">
        <f t="shared" si="65"/>
        <v>4.5136920000000007</v>
      </c>
      <c r="AC237" s="30"/>
      <c r="AD237" s="31"/>
    </row>
    <row r="238" spans="1:30" x14ac:dyDescent="0.2">
      <c r="A238">
        <f t="shared" si="60"/>
        <v>2005</v>
      </c>
      <c r="B238" s="22">
        <f t="shared" si="57"/>
        <v>21.502134325609983</v>
      </c>
      <c r="C238" s="22">
        <f xml:space="preserve"> (1000000000/52)*G238/F238</f>
        <v>21.603563987395674</v>
      </c>
      <c r="D238" s="17">
        <v>21.502134325609983</v>
      </c>
      <c r="E238" s="17">
        <f xml:space="preserve"> C238 - I238 - 0.75</f>
        <v>21.48716497095057</v>
      </c>
      <c r="F238" s="23">
        <v>226442382.33333334</v>
      </c>
      <c r="G238" s="27">
        <v>254.38204980221707</v>
      </c>
      <c r="H238" s="11">
        <f t="shared" si="58"/>
        <v>-6.8784459888557668E-3</v>
      </c>
      <c r="I238" s="11">
        <f xml:space="preserve"> I237 + H238</f>
        <v>-0.63360098355489558</v>
      </c>
      <c r="J238" s="14">
        <v>3.7159910564093519E-2</v>
      </c>
      <c r="K238" s="14">
        <v>7.3637735905149923E-2</v>
      </c>
      <c r="L238" s="14">
        <v>5.4716738011584595E-2</v>
      </c>
      <c r="M238" s="14">
        <v>0.17129771347267014</v>
      </c>
      <c r="N238" s="14">
        <v>0.19045566161597813</v>
      </c>
      <c r="O238" s="14">
        <v>0.18350409726730327</v>
      </c>
      <c r="P238" s="14">
        <v>0.13075317843892903</v>
      </c>
      <c r="Q238" s="14">
        <v>0.15891869339408329</v>
      </c>
      <c r="R238" s="13">
        <v>3.2311299999999998</v>
      </c>
      <c r="S238" s="13">
        <v>14.99072</v>
      </c>
      <c r="T238" s="13">
        <v>25.445540000000001</v>
      </c>
      <c r="U238" s="13">
        <v>31.347329999999999</v>
      </c>
      <c r="V238" s="13">
        <v>32.480339999999998</v>
      </c>
      <c r="W238" s="13">
        <v>32.273490000000002</v>
      </c>
      <c r="X238" s="13">
        <v>23.763940000000002</v>
      </c>
      <c r="Y238" s="13">
        <v>4.5401470000000002</v>
      </c>
      <c r="AC238" s="30"/>
      <c r="AD238" s="31"/>
    </row>
    <row r="239" spans="1:30" x14ac:dyDescent="0.2">
      <c r="A239">
        <f t="shared" si="60"/>
        <v>2005.25</v>
      </c>
      <c r="B239" s="22">
        <f t="shared" si="57"/>
        <v>21.5558398652073</v>
      </c>
      <c r="C239" s="22">
        <f xml:space="preserve"> (1000000000/52)*G239/F239</f>
        <v>21.653352855766848</v>
      </c>
      <c r="D239" s="17">
        <v>21.5558398652073</v>
      </c>
      <c r="E239" s="17">
        <f xml:space="preserve"> C239 - I239 - 0.75</f>
        <v>21.54376967545377</v>
      </c>
      <c r="F239" s="23">
        <v>227064391</v>
      </c>
      <c r="G239" s="27">
        <v>255.6686797237461</v>
      </c>
      <c r="H239" s="11">
        <f t="shared" si="58"/>
        <v>-6.8158361320271041E-3</v>
      </c>
      <c r="I239" s="11">
        <f xml:space="preserve"> I238 + H239</f>
        <v>-0.64041681968692266</v>
      </c>
      <c r="J239" s="14">
        <v>3.7219809165647572E-2</v>
      </c>
      <c r="K239" s="14">
        <v>7.3642032241947986E-2</v>
      </c>
      <c r="L239" s="14">
        <v>5.4633334614450593E-2</v>
      </c>
      <c r="M239" s="14">
        <v>0.17079362022838904</v>
      </c>
      <c r="N239" s="14">
        <v>0.18958331747579416</v>
      </c>
      <c r="O239" s="14">
        <v>0.18391782539771154</v>
      </c>
      <c r="P239" s="14">
        <v>0.1318323439251089</v>
      </c>
      <c r="Q239" s="14">
        <v>0.15894599794973388</v>
      </c>
      <c r="R239" s="13">
        <f>R238+(R$242-R$238)/4</f>
        <v>3.2165295</v>
      </c>
      <c r="S239" s="13">
        <f t="shared" ref="S239:Y241" si="66">S238+(S$242-S$238)/4</f>
        <v>14.8784875</v>
      </c>
      <c r="T239" s="13">
        <f t="shared" si="66"/>
        <v>25.383622500000001</v>
      </c>
      <c r="U239" s="13">
        <f t="shared" si="66"/>
        <v>31.251265</v>
      </c>
      <c r="V239" s="13">
        <f t="shared" si="66"/>
        <v>32.431737499999997</v>
      </c>
      <c r="W239" s="13">
        <f t="shared" si="66"/>
        <v>32.236072500000006</v>
      </c>
      <c r="X239" s="13">
        <f>X238+(X$242-X$238)/4</f>
        <v>23.807052500000001</v>
      </c>
      <c r="Y239" s="13">
        <f t="shared" si="66"/>
        <v>4.5398007500000004</v>
      </c>
      <c r="AC239" s="30"/>
      <c r="AD239" s="31"/>
    </row>
    <row r="240" spans="1:30" x14ac:dyDescent="0.2">
      <c r="A240">
        <f t="shared" ref="A240:A269" si="67">A239 + 0.25</f>
        <v>2005.5</v>
      </c>
      <c r="B240" s="22">
        <f t="shared" si="57"/>
        <v>21.569197071887597</v>
      </c>
      <c r="C240" s="22">
        <f xml:space="preserve"> (1000000000/52)*G240/F240</f>
        <v>21.641322354249308</v>
      </c>
      <c r="D240" s="17">
        <v>21.569197071887597</v>
      </c>
      <c r="E240" s="17">
        <f xml:space="preserve"> C240 - I240 - 0.75</f>
        <v>21.53842934345748</v>
      </c>
      <c r="F240" s="23">
        <v>227811235.33333334</v>
      </c>
      <c r="G240" s="27">
        <v>256.36709174795766</v>
      </c>
      <c r="H240" s="11">
        <f xml:space="preserve"> (J240 - J239)*(R240+R239)/2 + (K240 - K239)*(S240+S239)/2 + (L240 - L239)*(T240 + T239)/2 + (M240 - M239)*(U240 + U239)/2 + (N240 - N239)*(V240 + V239)/2 + (O240 - O239)*(W240 + W239)/2 + (P240 - P239)*(X240 + X239)/2 + (Q240 - Q239)*(Y240 + Y239)/2</f>
        <v>-6.6901695212512689E-3</v>
      </c>
      <c r="I240" s="11">
        <f t="shared" si="59"/>
        <v>-0.64710698920817389</v>
      </c>
      <c r="J240" s="14">
        <v>3.7279707767201631E-2</v>
      </c>
      <c r="K240" s="14">
        <v>7.3646328578746034E-2</v>
      </c>
      <c r="L240" s="14">
        <v>5.4549931217316598E-2</v>
      </c>
      <c r="M240" s="14">
        <v>0.17028952698410793</v>
      </c>
      <c r="N240" s="14">
        <v>0.18871097333561018</v>
      </c>
      <c r="O240" s="14">
        <v>0.18433155352811981</v>
      </c>
      <c r="P240" s="14">
        <v>0.13291150941128874</v>
      </c>
      <c r="Q240" s="14">
        <v>0.15897330250538447</v>
      </c>
      <c r="R240" s="13">
        <f>R239+(R$242-R$238)/4</f>
        <v>3.2019290000000002</v>
      </c>
      <c r="S240" s="13">
        <f t="shared" si="66"/>
        <v>14.766255000000001</v>
      </c>
      <c r="T240" s="13">
        <f t="shared" si="66"/>
        <v>25.321705000000001</v>
      </c>
      <c r="U240" s="13">
        <f t="shared" si="66"/>
        <v>31.155200000000001</v>
      </c>
      <c r="V240" s="13">
        <f t="shared" si="66"/>
        <v>32.383134999999996</v>
      </c>
      <c r="W240" s="13">
        <f t="shared" si="66"/>
        <v>32.198655000000002</v>
      </c>
      <c r="X240" s="13">
        <f t="shared" si="66"/>
        <v>23.850165000000001</v>
      </c>
      <c r="Y240" s="13">
        <f t="shared" si="66"/>
        <v>4.5394545000000006</v>
      </c>
      <c r="AC240" s="30"/>
      <c r="AD240" s="31"/>
    </row>
    <row r="241" spans="1:30" x14ac:dyDescent="0.2">
      <c r="A241">
        <f t="shared" si="67"/>
        <v>2005.75</v>
      </c>
      <c r="B241" s="22">
        <f t="shared" si="57"/>
        <v>21.55027440237831</v>
      </c>
      <c r="C241" s="22">
        <f xml:space="preserve"> (1000000000/52)*G241/F241</f>
        <v>21.61896010179839</v>
      </c>
      <c r="D241" s="17">
        <v>21.55027440237831</v>
      </c>
      <c r="E241" s="17">
        <f xml:space="preserve"> C241 - I241 - 0.75</f>
        <v>21.528090068951126</v>
      </c>
      <c r="F241" s="23">
        <v>228577419</v>
      </c>
      <c r="G241" s="27">
        <v>256.96351727971876</v>
      </c>
      <c r="H241" s="11">
        <f t="shared" si="58"/>
        <v>-1.2022977944564407E-2</v>
      </c>
      <c r="I241" s="11">
        <f t="shared" si="59"/>
        <v>-0.65912996715273831</v>
      </c>
      <c r="J241" s="14">
        <v>3.7301003467949803E-2</v>
      </c>
      <c r="K241" s="14">
        <v>7.3586691870722282E-2</v>
      </c>
      <c r="L241" s="14">
        <v>5.4428532604158704E-2</v>
      </c>
      <c r="M241" s="14">
        <v>0.16990396299161645</v>
      </c>
      <c r="N241" s="14">
        <v>0.18784139252477058</v>
      </c>
      <c r="O241" s="14">
        <v>0.18460218726065014</v>
      </c>
      <c r="P241" s="14">
        <v>0.13387639097398751</v>
      </c>
      <c r="Q241" s="14">
        <v>0.15902762341294274</v>
      </c>
      <c r="R241" s="13">
        <f>R240+(R$242-R$238)/4</f>
        <v>3.1873285000000005</v>
      </c>
      <c r="S241" s="13">
        <f t="shared" si="66"/>
        <v>14.654022500000002</v>
      </c>
      <c r="T241" s="13">
        <f t="shared" si="66"/>
        <v>25.259787500000002</v>
      </c>
      <c r="U241" s="13">
        <f t="shared" si="66"/>
        <v>31.059135000000001</v>
      </c>
      <c r="V241" s="13">
        <f t="shared" si="66"/>
        <v>32.334532499999995</v>
      </c>
      <c r="W241" s="13">
        <f t="shared" si="66"/>
        <v>32.161237499999999</v>
      </c>
      <c r="X241" s="13">
        <f t="shared" si="66"/>
        <v>23.8932775</v>
      </c>
      <c r="Y241" s="13">
        <f t="shared" si="66"/>
        <v>4.5391082500000008</v>
      </c>
      <c r="AC241" s="30"/>
      <c r="AD241" s="31"/>
    </row>
    <row r="242" spans="1:30" x14ac:dyDescent="0.2">
      <c r="A242">
        <f t="shared" si="67"/>
        <v>2006</v>
      </c>
      <c r="B242" s="22">
        <f t="shared" si="57"/>
        <v>21.664560884322171</v>
      </c>
      <c r="C242" s="22">
        <f xml:space="preserve"> (1000000000/52)*G242/F242</f>
        <v>21.750474526573193</v>
      </c>
      <c r="D242" s="17">
        <v>21.664560884322171</v>
      </c>
      <c r="E242" s="17">
        <f xml:space="preserve"> C242 - I242 - 0.75</f>
        <v>21.671502816506543</v>
      </c>
      <c r="F242" s="23">
        <v>229143348.33333334</v>
      </c>
      <c r="G242" s="27">
        <v>259.16678116460844</v>
      </c>
      <c r="H242" s="11">
        <f t="shared" si="58"/>
        <v>-1.189832278061074E-2</v>
      </c>
      <c r="I242" s="11">
        <f t="shared" si="59"/>
        <v>-0.67102828993334906</v>
      </c>
      <c r="J242" s="14">
        <v>3.7322299168697975E-2</v>
      </c>
      <c r="K242" s="14">
        <v>7.3527055162698529E-2</v>
      </c>
      <c r="L242" s="14">
        <v>5.430713399100081E-2</v>
      </c>
      <c r="M242" s="14">
        <v>0.16951839899912496</v>
      </c>
      <c r="N242" s="14">
        <v>0.18697181171393099</v>
      </c>
      <c r="O242" s="14">
        <v>0.18487282099318048</v>
      </c>
      <c r="P242" s="14">
        <v>0.13484127253668632</v>
      </c>
      <c r="Q242" s="14">
        <v>0.15908194432050105</v>
      </c>
      <c r="R242" s="13">
        <v>3.1727280000000002</v>
      </c>
      <c r="S242" s="13">
        <v>14.541790000000001</v>
      </c>
      <c r="T242" s="13">
        <v>25.197870000000002</v>
      </c>
      <c r="U242" s="13">
        <v>30.963069999999998</v>
      </c>
      <c r="V242" s="13">
        <v>32.28593</v>
      </c>
      <c r="W242" s="13">
        <v>32.123820000000002</v>
      </c>
      <c r="X242" s="13">
        <v>23.936389999999999</v>
      </c>
      <c r="Y242" s="13">
        <v>4.5387620000000002</v>
      </c>
      <c r="AC242" s="30"/>
      <c r="AD242" s="31"/>
    </row>
    <row r="243" spans="1:30" x14ac:dyDescent="0.2">
      <c r="A243">
        <f t="shared" si="67"/>
        <v>2006.25</v>
      </c>
      <c r="B243" s="22">
        <f t="shared" si="57"/>
        <v>21.66175748971078</v>
      </c>
      <c r="C243" s="22">
        <f xml:space="preserve"> (1000000000/52)*G243/F243</f>
        <v>21.742235028979763</v>
      </c>
      <c r="D243" s="17">
        <v>21.66175748971078</v>
      </c>
      <c r="E243" s="17">
        <f xml:space="preserve"> C243 - I243 - 0.75</f>
        <v>21.675083904710721</v>
      </c>
      <c r="F243" s="23">
        <v>229810533.33333334</v>
      </c>
      <c r="G243" s="27">
        <v>259.82292064916311</v>
      </c>
      <c r="H243" s="11">
        <f t="shared" si="58"/>
        <v>-1.1820585797610429E-2</v>
      </c>
      <c r="I243" s="11">
        <f t="shared" si="59"/>
        <v>-0.68284887573095954</v>
      </c>
      <c r="J243" s="14">
        <v>3.7343594869446148E-2</v>
      </c>
      <c r="K243" s="14">
        <v>7.3467418454674777E-2</v>
      </c>
      <c r="L243" s="14">
        <v>5.4185735377842915E-2</v>
      </c>
      <c r="M243" s="14">
        <v>0.16913283500663351</v>
      </c>
      <c r="N243" s="14">
        <v>0.18610223090309139</v>
      </c>
      <c r="O243" s="14">
        <v>0.18514345472571081</v>
      </c>
      <c r="P243" s="14">
        <v>0.13580615409938512</v>
      </c>
      <c r="Q243" s="14">
        <v>0.15913626522805932</v>
      </c>
      <c r="R243" s="13">
        <f>R242+(R$246-R$242)/4</f>
        <v>3.1637095000000004</v>
      </c>
      <c r="S243" s="13">
        <f t="shared" ref="S243:Y245" si="68">S242+(S$246-S$242)/4</f>
        <v>14.451022500000001</v>
      </c>
      <c r="T243" s="13">
        <f t="shared" si="68"/>
        <v>25.163197500000003</v>
      </c>
      <c r="U243" s="13">
        <f t="shared" si="68"/>
        <v>30.981124999999999</v>
      </c>
      <c r="V243" s="13">
        <f t="shared" si="68"/>
        <v>32.299345000000002</v>
      </c>
      <c r="W243" s="13">
        <f t="shared" si="68"/>
        <v>32.132505000000002</v>
      </c>
      <c r="X243" s="13">
        <f t="shared" si="68"/>
        <v>23.97391</v>
      </c>
      <c r="Y243" s="13">
        <f t="shared" si="68"/>
        <v>4.5656865</v>
      </c>
      <c r="AC243" s="30"/>
      <c r="AD243" s="31"/>
    </row>
    <row r="244" spans="1:30" x14ac:dyDescent="0.2">
      <c r="A244">
        <f t="shared" si="67"/>
        <v>2006.5</v>
      </c>
      <c r="B244" s="22">
        <f t="shared" si="57"/>
        <v>21.742120393342105</v>
      </c>
      <c r="C244" s="22">
        <f xml:space="preserve"> (1000000000/52)*G244/F244</f>
        <v>21.781931955322797</v>
      </c>
      <c r="D244" s="17">
        <v>21.742120393342105</v>
      </c>
      <c r="E244" s="17">
        <f xml:space="preserve"> C244 - I244 - 0.75</f>
        <v>21.726570598049321</v>
      </c>
      <c r="F244" s="23">
        <v>230550052.33333334</v>
      </c>
      <c r="G244" s="27">
        <v>261.13492871548038</v>
      </c>
      <c r="H244" s="11">
        <f t="shared" si="58"/>
        <v>-1.1789766995566107E-2</v>
      </c>
      <c r="I244" s="11">
        <f t="shared" si="59"/>
        <v>-0.69463864272652565</v>
      </c>
      <c r="J244" s="14">
        <v>3.7364890570194327E-2</v>
      </c>
      <c r="K244" s="14">
        <v>7.340778174665101E-2</v>
      </c>
      <c r="L244" s="14">
        <v>5.4064336764685021E-2</v>
      </c>
      <c r="M244" s="14">
        <v>0.16874727101414203</v>
      </c>
      <c r="N244" s="14">
        <v>0.18523265009225179</v>
      </c>
      <c r="O244" s="14">
        <v>0.18541408845824112</v>
      </c>
      <c r="P244" s="14">
        <v>0.13677103566208393</v>
      </c>
      <c r="Q244" s="14">
        <v>0.1591905861356176</v>
      </c>
      <c r="R244" s="13">
        <f>R243+(R$246-R$242)/4</f>
        <v>3.1546910000000006</v>
      </c>
      <c r="S244" s="13">
        <f t="shared" si="68"/>
        <v>14.360255</v>
      </c>
      <c r="T244" s="13">
        <f t="shared" si="68"/>
        <v>25.128525000000003</v>
      </c>
      <c r="U244" s="13">
        <f t="shared" si="68"/>
        <v>30.999179999999999</v>
      </c>
      <c r="V244" s="13">
        <f t="shared" si="68"/>
        <v>32.312760000000004</v>
      </c>
      <c r="W244" s="13">
        <f t="shared" si="68"/>
        <v>32.141190000000002</v>
      </c>
      <c r="X244" s="13">
        <f t="shared" si="68"/>
        <v>24.011430000000001</v>
      </c>
      <c r="Y244" s="13">
        <f t="shared" si="68"/>
        <v>4.5926109999999998</v>
      </c>
      <c r="AC244" s="30"/>
      <c r="AD244" s="31"/>
    </row>
    <row r="245" spans="1:30" x14ac:dyDescent="0.2">
      <c r="A245">
        <f t="shared" si="67"/>
        <v>2006.75</v>
      </c>
      <c r="B245" s="22">
        <f t="shared" si="57"/>
        <v>21.801082800637513</v>
      </c>
      <c r="C245" s="22">
        <f xml:space="preserve"> (1000000000/52)*G245/F245</f>
        <v>21.817815943000873</v>
      </c>
      <c r="D245" s="17">
        <v>21.801082800637513</v>
      </c>
      <c r="E245" s="17">
        <f xml:space="preserve"> C245 - I245 - 0.75</f>
        <v>21.777042255938387</v>
      </c>
      <c r="F245" s="23">
        <v>231273593</v>
      </c>
      <c r="G245" s="27">
        <v>262.38600359662576</v>
      </c>
      <c r="H245" s="11">
        <f t="shared" si="58"/>
        <v>-1.4587670210986052E-2</v>
      </c>
      <c r="I245" s="11">
        <f t="shared" si="59"/>
        <v>-0.7092263129375117</v>
      </c>
      <c r="J245" s="14">
        <v>3.7367109271025684E-2</v>
      </c>
      <c r="K245" s="14">
        <v>7.3323633706197378E-2</v>
      </c>
      <c r="L245" s="14">
        <v>5.3934786652757555E-2</v>
      </c>
      <c r="M245" s="14">
        <v>0.16859683013666318</v>
      </c>
      <c r="N245" s="14">
        <v>0.18422394818672305</v>
      </c>
      <c r="O245" s="14">
        <v>0.18557063361519882</v>
      </c>
      <c r="P245" s="14">
        <v>0.13764445410152112</v>
      </c>
      <c r="Q245" s="14">
        <v>0.15943114637307437</v>
      </c>
      <c r="R245" s="13">
        <f>R244+(R$246-R$242)/4</f>
        <v>3.1456725000000008</v>
      </c>
      <c r="S245" s="13">
        <f t="shared" si="68"/>
        <v>14.2694875</v>
      </c>
      <c r="T245" s="13">
        <f t="shared" si="68"/>
        <v>25.093852500000004</v>
      </c>
      <c r="U245" s="13">
        <f t="shared" si="68"/>
        <v>31.017234999999999</v>
      </c>
      <c r="V245" s="13">
        <f t="shared" si="68"/>
        <v>32.326175000000006</v>
      </c>
      <c r="W245" s="13">
        <f t="shared" si="68"/>
        <v>32.149875000000002</v>
      </c>
      <c r="X245" s="13">
        <f t="shared" si="68"/>
        <v>24.048950000000001</v>
      </c>
      <c r="Y245" s="13">
        <f t="shared" si="68"/>
        <v>4.6195354999999996</v>
      </c>
      <c r="AC245" s="30"/>
      <c r="AD245" s="31"/>
    </row>
    <row r="246" spans="1:30" x14ac:dyDescent="0.2">
      <c r="A246">
        <f t="shared" si="67"/>
        <v>2007</v>
      </c>
      <c r="B246" s="22">
        <f t="shared" si="57"/>
        <v>21.724063564223744</v>
      </c>
      <c r="C246" s="22">
        <f xml:space="preserve"> (1000000000/52)*G246/F246</f>
        <v>21.708662667990502</v>
      </c>
      <c r="D246" s="17">
        <v>21.724063564223744</v>
      </c>
      <c r="E246" s="17">
        <f xml:space="preserve"> C246 - I246 - 0.75</f>
        <v>21.68244018214229</v>
      </c>
      <c r="F246" s="23">
        <v>232211985</v>
      </c>
      <c r="G246" s="27">
        <v>262.13260579113245</v>
      </c>
      <c r="H246" s="11">
        <f t="shared" si="58"/>
        <v>-1.4551201214276908E-2</v>
      </c>
      <c r="I246" s="11">
        <f t="shared" si="59"/>
        <v>-0.72377751415178859</v>
      </c>
      <c r="J246" s="14">
        <v>3.7369327971857033E-2</v>
      </c>
      <c r="K246" s="14">
        <v>7.3239485665743759E-2</v>
      </c>
      <c r="L246" s="14">
        <v>5.3805236540830088E-2</v>
      </c>
      <c r="M246" s="14">
        <v>0.16844638925918434</v>
      </c>
      <c r="N246" s="14">
        <v>0.18321524628119434</v>
      </c>
      <c r="O246" s="14">
        <v>0.18572717877215653</v>
      </c>
      <c r="P246" s="14">
        <v>0.13851787254095832</v>
      </c>
      <c r="Q246" s="14">
        <v>0.15967170661053118</v>
      </c>
      <c r="R246" s="13">
        <v>3.1366540000000001</v>
      </c>
      <c r="S246" s="13">
        <v>14.17872</v>
      </c>
      <c r="T246" s="13">
        <v>25.059180000000001</v>
      </c>
      <c r="U246" s="13">
        <v>31.03529</v>
      </c>
      <c r="V246" s="13">
        <v>32.339590000000001</v>
      </c>
      <c r="W246" s="13">
        <v>32.158560000000001</v>
      </c>
      <c r="X246" s="13">
        <v>24.086469999999998</v>
      </c>
      <c r="Y246" s="13">
        <v>4.6464600000000003</v>
      </c>
      <c r="AC246" s="30"/>
      <c r="AD246" s="31"/>
    </row>
    <row r="247" spans="1:30" x14ac:dyDescent="0.2">
      <c r="A247">
        <f t="shared" si="67"/>
        <v>2007.25</v>
      </c>
      <c r="B247" s="22">
        <f t="shared" si="57"/>
        <v>21.768562588041704</v>
      </c>
      <c r="C247" s="22">
        <f xml:space="preserve"> (1000000000/52)*G247/F247</f>
        <v>21.724162742099967</v>
      </c>
      <c r="D247" s="17">
        <v>21.768562588041704</v>
      </c>
      <c r="E247" s="17">
        <f xml:space="preserve"> C247 - I247 - 0.75</f>
        <v>21.712485798000749</v>
      </c>
      <c r="F247" s="23">
        <v>232851152</v>
      </c>
      <c r="G247" s="27">
        <v>263.04180867813972</v>
      </c>
      <c r="H247" s="11">
        <f t="shared" si="58"/>
        <v>-1.454554174899248E-2</v>
      </c>
      <c r="I247" s="11">
        <f t="shared" si="59"/>
        <v>-0.73832305590078107</v>
      </c>
      <c r="J247" s="14">
        <v>3.7371546672688383E-2</v>
      </c>
      <c r="K247" s="14">
        <v>7.315533762529014E-2</v>
      </c>
      <c r="L247" s="14">
        <v>5.3675686428902622E-2</v>
      </c>
      <c r="M247" s="14">
        <v>0.1682959483817055</v>
      </c>
      <c r="N247" s="14">
        <v>0.18220654437566564</v>
      </c>
      <c r="O247" s="14">
        <v>0.18588372392911423</v>
      </c>
      <c r="P247" s="14">
        <v>0.13939129098039552</v>
      </c>
      <c r="Q247" s="14">
        <v>0.15991226684798798</v>
      </c>
      <c r="R247" s="13">
        <f>R246+(R$250-R$246)/4</f>
        <v>3.113630675</v>
      </c>
      <c r="S247" s="13">
        <f t="shared" ref="S247:Y249" si="69">S246+(S$250-S$246)/4</f>
        <v>14.323208000000001</v>
      </c>
      <c r="T247" s="13">
        <f t="shared" si="69"/>
        <v>25.228126250000003</v>
      </c>
      <c r="U247" s="13">
        <f t="shared" si="69"/>
        <v>31.222857999999999</v>
      </c>
      <c r="V247" s="13">
        <f t="shared" si="69"/>
        <v>32.500849000000002</v>
      </c>
      <c r="W247" s="13">
        <f t="shared" si="69"/>
        <v>32.2697675</v>
      </c>
      <c r="X247" s="13">
        <f t="shared" si="69"/>
        <v>24.278254749999999</v>
      </c>
      <c r="Y247" s="13">
        <f t="shared" si="69"/>
        <v>4.7084371000000003</v>
      </c>
      <c r="AC247" s="30"/>
      <c r="AD247" s="31"/>
    </row>
    <row r="248" spans="1:30" x14ac:dyDescent="0.2">
      <c r="A248">
        <f t="shared" si="67"/>
        <v>2007.5</v>
      </c>
      <c r="B248" s="22">
        <f t="shared" si="57"/>
        <v>21.715670221711033</v>
      </c>
      <c r="C248" s="22">
        <f xml:space="preserve"> (1000000000/52)*G248/F248</f>
        <v>21.595055001839793</v>
      </c>
      <c r="D248" s="17">
        <v>21.715670221711033</v>
      </c>
      <c r="E248" s="17">
        <f xml:space="preserve"> C248 - I248 - 0.75</f>
        <v>21.597948749555705</v>
      </c>
      <c r="F248" s="23">
        <v>233588452.33333334</v>
      </c>
      <c r="G248" s="27">
        <v>262.30648474851421</v>
      </c>
      <c r="H248" s="11">
        <f t="shared" si="58"/>
        <v>-1.4570691815132793E-2</v>
      </c>
      <c r="I248" s="11">
        <f t="shared" si="59"/>
        <v>-0.75289374771591389</v>
      </c>
      <c r="J248" s="14">
        <v>3.7373765373519739E-2</v>
      </c>
      <c r="K248" s="14">
        <v>7.3071189584836507E-2</v>
      </c>
      <c r="L248" s="14">
        <v>5.3546136316975156E-2</v>
      </c>
      <c r="M248" s="14">
        <v>0.16814550750422666</v>
      </c>
      <c r="N248" s="14">
        <v>0.1811978424701369</v>
      </c>
      <c r="O248" s="14">
        <v>0.18604026908607194</v>
      </c>
      <c r="P248" s="14">
        <v>0.14026470941983271</v>
      </c>
      <c r="Q248" s="14">
        <v>0.16015282708544476</v>
      </c>
      <c r="R248" s="13">
        <f>R247+(R$250-R$246)/4</f>
        <v>3.09060735</v>
      </c>
      <c r="S248" s="13">
        <f t="shared" si="69"/>
        <v>14.467696</v>
      </c>
      <c r="T248" s="13">
        <f t="shared" si="69"/>
        <v>25.3970725</v>
      </c>
      <c r="U248" s="13">
        <f t="shared" si="69"/>
        <v>31.410425999999998</v>
      </c>
      <c r="V248" s="13">
        <f t="shared" si="69"/>
        <v>32.662108000000003</v>
      </c>
      <c r="W248" s="13">
        <f t="shared" si="69"/>
        <v>32.380974999999999</v>
      </c>
      <c r="X248" s="13">
        <f t="shared" si="69"/>
        <v>24.470039499999999</v>
      </c>
      <c r="Y248" s="13">
        <f t="shared" si="69"/>
        <v>4.7704142000000003</v>
      </c>
      <c r="AC248" s="30"/>
      <c r="AD248" s="31"/>
    </row>
    <row r="249" spans="1:30" x14ac:dyDescent="0.2">
      <c r="A249">
        <f t="shared" si="67"/>
        <v>2007.75</v>
      </c>
      <c r="B249" s="22">
        <f t="shared" si="57"/>
        <v>21.696490276821525</v>
      </c>
      <c r="C249" s="22">
        <f xml:space="preserve"> (1000000000/52)*G249/F249</f>
        <v>21.569525490219117</v>
      </c>
      <c r="D249" s="17">
        <v>21.696490276821525</v>
      </c>
      <c r="E249" s="17">
        <f xml:space="preserve"> C249 - I249 - 0.75</f>
        <v>21.592037963094718</v>
      </c>
      <c r="F249" s="23">
        <v>234310713.66666666</v>
      </c>
      <c r="G249" s="27">
        <v>262.80648737535915</v>
      </c>
      <c r="H249" s="11">
        <f xml:space="preserve"> (J249 - J248)*(R249+R248)/2 + (K249 - K248)*(S249+S248)/2 + (L249 - L248)*(T249 + T248)/2 + (M249 - M248)*(U249 + U248)/2 + (N249 - N248)*(V249 + V248)/2 + (O249 - O248)*(W249 + W248)/2 + (P249 - P248)*(X249 + X248)/2 + (Q249 - Q248)*(Y249 + Y248)/2</f>
        <v>-1.9618725159685654E-2</v>
      </c>
      <c r="I249" s="11">
        <f t="shared" si="59"/>
        <v>-0.77251247287559954</v>
      </c>
      <c r="J249" s="14">
        <v>3.7328730343930375E-2</v>
      </c>
      <c r="K249" s="14">
        <v>7.2968891402417774E-2</v>
      </c>
      <c r="L249" s="14">
        <v>5.3460241587731119E-2</v>
      </c>
      <c r="M249" s="14">
        <v>0.16819046878370053</v>
      </c>
      <c r="N249" s="14">
        <v>0.18005724433541742</v>
      </c>
      <c r="O249" s="14">
        <v>0.18606272338717411</v>
      </c>
      <c r="P249" s="14">
        <v>0.14094748148287847</v>
      </c>
      <c r="Q249" s="14">
        <v>0.16069946836379814</v>
      </c>
      <c r="R249" s="13">
        <f>R248+(R$250-R$246)/4</f>
        <v>3.0675840249999999</v>
      </c>
      <c r="S249" s="13">
        <f t="shared" si="69"/>
        <v>14.612183999999999</v>
      </c>
      <c r="T249" s="13">
        <f t="shared" si="69"/>
        <v>25.566018749999998</v>
      </c>
      <c r="U249" s="13">
        <f t="shared" si="69"/>
        <v>31.597993999999996</v>
      </c>
      <c r="V249" s="13">
        <f t="shared" si="69"/>
        <v>32.823367000000005</v>
      </c>
      <c r="W249" s="13">
        <f t="shared" si="69"/>
        <v>32.492182499999998</v>
      </c>
      <c r="X249" s="13">
        <f t="shared" si="69"/>
        <v>24.661824249999999</v>
      </c>
      <c r="Y249" s="13">
        <f t="shared" si="69"/>
        <v>4.8323913000000003</v>
      </c>
      <c r="AC249" s="30"/>
      <c r="AD249" s="31"/>
    </row>
    <row r="250" spans="1:30" x14ac:dyDescent="0.2">
      <c r="A250">
        <f t="shared" si="67"/>
        <v>2008</v>
      </c>
      <c r="B250" s="22">
        <f t="shared" ref="B250:B286" si="70">E250*$B$249/$E$249</f>
        <v>21.69518293520208</v>
      </c>
      <c r="C250" s="22">
        <f xml:space="preserve"> (1000000000/52)*G250/F250</f>
        <v>21.548569284892384</v>
      </c>
      <c r="E250" s="17">
        <f xml:space="preserve"> C250 - I250 - 0.75</f>
        <v>21.590736915343786</v>
      </c>
      <c r="F250" s="23">
        <v>234181286</v>
      </c>
      <c r="G250" s="27">
        <v>262.40612666300234</v>
      </c>
      <c r="H250" s="11">
        <f t="shared" ref="H250:H279" si="71" xml:space="preserve"> (J250 - J249)*(R250+R249)/2 + (K250 - K249)*(S250+S249)/2 + (L250 - L249)*(T250 + T249)/2 + (M250 - M249)*(U250 + U249)/2 + (N250 - N249)*(V250 + V249)/2 + (O250 - O249)*(W250 + W249)/2 + (P250 - P249)*(X250 + X249)/2 + (Q250 - Q249)*(Y250 + Y249)/2</f>
        <v>-1.9655157575804379E-2</v>
      </c>
      <c r="I250" s="11">
        <f t="shared" ref="I250:I279" si="72" xml:space="preserve"> I249 + H250</f>
        <v>-0.79216763045140393</v>
      </c>
      <c r="J250" s="15">
        <v>3.7283695314341003E-2</v>
      </c>
      <c r="K250" s="15">
        <v>7.2866593219999054E-2</v>
      </c>
      <c r="L250" s="15">
        <v>5.3374346858487076E-2</v>
      </c>
      <c r="M250" s="15">
        <v>0.16823543006317437</v>
      </c>
      <c r="N250" s="15">
        <v>0.17891664620069794</v>
      </c>
      <c r="O250" s="15">
        <v>0.18608517768827626</v>
      </c>
      <c r="P250" s="15">
        <v>0.14163025354592423</v>
      </c>
      <c r="Q250" s="15">
        <v>0.16124610964215152</v>
      </c>
      <c r="R250" s="13">
        <v>3.0445606999999999</v>
      </c>
      <c r="S250" s="13">
        <v>14.756672</v>
      </c>
      <c r="T250" s="13">
        <v>25.734964999999999</v>
      </c>
      <c r="U250" s="13">
        <v>31.785561999999999</v>
      </c>
      <c r="V250" s="13">
        <v>32.984625999999999</v>
      </c>
      <c r="W250" s="13">
        <v>32.603389999999997</v>
      </c>
      <c r="X250" s="13">
        <v>24.853608999999999</v>
      </c>
      <c r="Y250" s="13">
        <v>4.8943684000000003</v>
      </c>
      <c r="AC250" s="30"/>
      <c r="AD250" s="31"/>
    </row>
    <row r="251" spans="1:30" x14ac:dyDescent="0.2">
      <c r="A251">
        <f t="shared" si="67"/>
        <v>2008.25</v>
      </c>
      <c r="B251" s="22">
        <f t="shared" si="70"/>
        <v>21.602544306620114</v>
      </c>
      <c r="C251" s="22">
        <f xml:space="preserve"> (1000000000/52)*G251/F251</f>
        <v>21.43685497894721</v>
      </c>
      <c r="D251" s="17"/>
      <c r="E251" s="17">
        <f xml:space="preserve"> C251 - I251 - 0.75</f>
        <v>21.498544272217181</v>
      </c>
      <c r="F251" s="23">
        <v>234788074</v>
      </c>
      <c r="G251" s="27">
        <v>261.7221304424649</v>
      </c>
      <c r="H251" s="11">
        <f t="shared" si="71"/>
        <v>-1.9521662818568254E-2</v>
      </c>
      <c r="I251" s="11">
        <f t="shared" si="72"/>
        <v>-0.81168929326997219</v>
      </c>
      <c r="J251" s="15">
        <v>3.7238660284751639E-2</v>
      </c>
      <c r="K251" s="15">
        <v>7.2764295037580334E-2</v>
      </c>
      <c r="L251" s="15">
        <v>5.3288452129243033E-2</v>
      </c>
      <c r="M251" s="15">
        <v>0.16828039134264822</v>
      </c>
      <c r="N251" s="15">
        <v>0.17777604806597846</v>
      </c>
      <c r="O251" s="15">
        <v>0.18610763198937841</v>
      </c>
      <c r="P251" s="15">
        <v>0.14231302560897002</v>
      </c>
      <c r="Q251" s="15">
        <v>0.16179275092050491</v>
      </c>
      <c r="R251" s="13">
        <f>R250+(R$254-R$250)/4</f>
        <v>2.86961865</v>
      </c>
      <c r="S251" s="13">
        <f t="shared" ref="S251:Y253" si="73">S250+(S$254-S$250)/4</f>
        <v>14.278608999999999</v>
      </c>
      <c r="T251" s="13">
        <f t="shared" si="73"/>
        <v>25.315328999999998</v>
      </c>
      <c r="U251" s="13">
        <f t="shared" si="73"/>
        <v>31.430014999999997</v>
      </c>
      <c r="V251" s="13">
        <f t="shared" si="73"/>
        <v>32.674664249999999</v>
      </c>
      <c r="W251" s="13">
        <f t="shared" si="73"/>
        <v>32.295532999999999</v>
      </c>
      <c r="X251" s="13">
        <f t="shared" si="73"/>
        <v>24.686167749999999</v>
      </c>
      <c r="Y251" s="13">
        <f t="shared" si="73"/>
        <v>4.8838951500000007</v>
      </c>
      <c r="AC251" s="30"/>
      <c r="AD251" s="31"/>
    </row>
    <row r="252" spans="1:30" x14ac:dyDescent="0.2">
      <c r="A252">
        <f t="shared" si="67"/>
        <v>2008.5</v>
      </c>
      <c r="B252" s="22">
        <f t="shared" si="70"/>
        <v>21.380726846197888</v>
      </c>
      <c r="C252" s="22">
        <f xml:space="preserve"> (1000000000/52)*G252/F252</f>
        <v>21.196887162196695</v>
      </c>
      <c r="E252" s="17">
        <f xml:space="preserve"> C252 - I252 - 0.75</f>
        <v>21.277794696354647</v>
      </c>
      <c r="F252" s="23">
        <v>235508167.33333334</v>
      </c>
      <c r="G252" s="27">
        <v>259.58608253450103</v>
      </c>
      <c r="H252" s="11">
        <f t="shared" si="71"/>
        <v>-1.9218240887980447E-2</v>
      </c>
      <c r="I252" s="11">
        <f t="shared" si="72"/>
        <v>-0.8309075341579526</v>
      </c>
      <c r="J252" s="15">
        <v>3.7193625255162274E-2</v>
      </c>
      <c r="K252" s="15">
        <v>7.2661996855161601E-2</v>
      </c>
      <c r="L252" s="15">
        <v>5.320255739999899E-2</v>
      </c>
      <c r="M252" s="15">
        <v>0.16832535262212206</v>
      </c>
      <c r="N252" s="15">
        <v>0.17663544993125899</v>
      </c>
      <c r="O252" s="15">
        <v>0.18613008629048058</v>
      </c>
      <c r="P252" s="15">
        <v>0.14299579767201578</v>
      </c>
      <c r="Q252" s="15">
        <v>0.16233939219885829</v>
      </c>
      <c r="R252" s="13">
        <f>R251+(R$254-R$250)/4</f>
        <v>2.6946766000000002</v>
      </c>
      <c r="S252" s="13">
        <f t="shared" si="73"/>
        <v>13.800545999999999</v>
      </c>
      <c r="T252" s="13">
        <f t="shared" si="73"/>
        <v>24.895692999999998</v>
      </c>
      <c r="U252" s="13">
        <f t="shared" si="73"/>
        <v>31.074467999999996</v>
      </c>
      <c r="V252" s="13">
        <f t="shared" si="73"/>
        <v>32.3647025</v>
      </c>
      <c r="W252" s="13">
        <f t="shared" si="73"/>
        <v>31.987676</v>
      </c>
      <c r="X252" s="13">
        <f t="shared" si="73"/>
        <v>24.5187265</v>
      </c>
      <c r="Y252" s="13">
        <f t="shared" si="73"/>
        <v>4.8734219000000003</v>
      </c>
      <c r="AC252" s="30"/>
      <c r="AD252" s="31"/>
    </row>
    <row r="253" spans="1:30" x14ac:dyDescent="0.2">
      <c r="A253">
        <f t="shared" si="67"/>
        <v>2008.75</v>
      </c>
      <c r="B253" s="22">
        <f t="shared" si="70"/>
        <v>20.957776828849717</v>
      </c>
      <c r="C253" s="22">
        <f xml:space="preserve"> (1000000000/52)*G253/F253</f>
        <v>20.760178726344733</v>
      </c>
      <c r="E253" s="17">
        <f xml:space="preserve"> C253 - I253 - 0.75</f>
        <v>20.85688086584311</v>
      </c>
      <c r="F253" s="23">
        <v>236228993.33333334</v>
      </c>
      <c r="G253" s="27">
        <v>255.01611834111395</v>
      </c>
      <c r="H253" s="11">
        <f t="shared" si="71"/>
        <v>-1.5794605340421656E-2</v>
      </c>
      <c r="I253" s="11">
        <f t="shared" si="72"/>
        <v>-0.84670213949837425</v>
      </c>
      <c r="J253" s="15">
        <v>3.7087679604392423E-2</v>
      </c>
      <c r="K253" s="15">
        <v>7.2546453155122204E-2</v>
      </c>
      <c r="L253" s="15">
        <v>5.3188160326094684E-2</v>
      </c>
      <c r="M253" s="15">
        <v>0.16841394691337716</v>
      </c>
      <c r="N253" s="15">
        <v>0.17543814466138147</v>
      </c>
      <c r="O253" s="15">
        <v>0.18605843892715263</v>
      </c>
      <c r="P253" s="15">
        <v>0.14391013979422757</v>
      </c>
      <c r="Q253" s="15">
        <v>0.16278522903441578</v>
      </c>
      <c r="R253" s="13">
        <f>R252+(R$254-R$250)/4</f>
        <v>2.5197345500000004</v>
      </c>
      <c r="S253" s="13">
        <f t="shared" si="73"/>
        <v>13.322482999999998</v>
      </c>
      <c r="T253" s="13">
        <f t="shared" si="73"/>
        <v>24.476056999999997</v>
      </c>
      <c r="U253" s="13">
        <f t="shared" si="73"/>
        <v>30.718920999999995</v>
      </c>
      <c r="V253" s="13">
        <f t="shared" si="73"/>
        <v>32.054740750000001</v>
      </c>
      <c r="W253" s="13">
        <f t="shared" si="73"/>
        <v>31.679819000000002</v>
      </c>
      <c r="X253" s="13">
        <f t="shared" si="73"/>
        <v>24.35128525</v>
      </c>
      <c r="Y253" s="13">
        <f t="shared" si="73"/>
        <v>4.8629486499999999</v>
      </c>
      <c r="AC253" s="30"/>
      <c r="AD253" s="31"/>
    </row>
    <row r="254" spans="1:30" x14ac:dyDescent="0.2">
      <c r="A254">
        <f t="shared" si="67"/>
        <v>2009</v>
      </c>
      <c r="B254" s="22">
        <f t="shared" si="70"/>
        <v>20.539867153220179</v>
      </c>
      <c r="C254" s="22">
        <f xml:space="preserve"> (1000000000/52)*G254/F254</f>
        <v>20.328770088393476</v>
      </c>
      <c r="E254" s="17">
        <f xml:space="preserve"> C254 - I254 - 0.75</f>
        <v>20.440983111588476</v>
      </c>
      <c r="F254" s="23">
        <v>236324440.66666666</v>
      </c>
      <c r="G254" s="27">
        <v>249.81763147020428</v>
      </c>
      <c r="H254" s="11">
        <f t="shared" si="71"/>
        <v>-1.5510883696624907E-2</v>
      </c>
      <c r="I254" s="11">
        <f t="shared" si="72"/>
        <v>-0.86221302319499915</v>
      </c>
      <c r="J254" s="15">
        <v>3.6981733953622566E-2</v>
      </c>
      <c r="K254" s="15">
        <v>7.243090945508282E-2</v>
      </c>
      <c r="L254" s="15">
        <v>5.3173763252190379E-2</v>
      </c>
      <c r="M254" s="15">
        <v>0.16850254120463226</v>
      </c>
      <c r="N254" s="15">
        <v>0.17424083939150392</v>
      </c>
      <c r="O254" s="15">
        <v>0.18598679156382467</v>
      </c>
      <c r="P254" s="15">
        <v>0.14482448191643937</v>
      </c>
      <c r="Q254" s="15">
        <v>0.16323106586997324</v>
      </c>
      <c r="R254" s="13">
        <v>2.3447925000000001</v>
      </c>
      <c r="S254" s="13">
        <v>12.84442</v>
      </c>
      <c r="T254" s="13">
        <v>24.056421</v>
      </c>
      <c r="U254" s="13">
        <v>30.363374</v>
      </c>
      <c r="V254" s="13">
        <v>31.744779000000001</v>
      </c>
      <c r="W254" s="13">
        <v>31.371962</v>
      </c>
      <c r="X254" s="13">
        <v>24.183844000000001</v>
      </c>
      <c r="Y254" s="13">
        <v>4.8524754000000003</v>
      </c>
      <c r="AC254" s="30"/>
      <c r="AD254" s="31"/>
    </row>
    <row r="255" spans="1:30" x14ac:dyDescent="0.2">
      <c r="A255">
        <f t="shared" si="67"/>
        <v>2009.25</v>
      </c>
      <c r="B255" s="22">
        <f t="shared" si="70"/>
        <v>20.187433039578465</v>
      </c>
      <c r="C255" s="22">
        <f xml:space="preserve"> (1000000000/52)*G255/F255</f>
        <v>19.962753825689468</v>
      </c>
      <c r="E255" s="17">
        <f xml:space="preserve"> C255 - I255 - 0.75</f>
        <v>20.09024570364139</v>
      </c>
      <c r="F255" s="23">
        <v>236873253.33333334</v>
      </c>
      <c r="G255" s="27">
        <v>245.88940709754254</v>
      </c>
      <c r="H255" s="11">
        <f t="shared" si="71"/>
        <v>-1.5278854756923954E-2</v>
      </c>
      <c r="I255" s="11">
        <f t="shared" si="72"/>
        <v>-0.87749187795192307</v>
      </c>
      <c r="J255" s="15">
        <v>3.6875788302852708E-2</v>
      </c>
      <c r="K255" s="15">
        <v>7.2315365755043437E-2</v>
      </c>
      <c r="L255" s="15">
        <v>5.315936617828608E-2</v>
      </c>
      <c r="M255" s="15">
        <v>0.16859113549588736</v>
      </c>
      <c r="N255" s="15">
        <v>0.17304353412162637</v>
      </c>
      <c r="O255" s="15">
        <v>0.18591514420049671</v>
      </c>
      <c r="P255" s="15">
        <v>0.14573882403865118</v>
      </c>
      <c r="Q255" s="15">
        <v>0.1636769027055307</v>
      </c>
      <c r="R255" s="13">
        <f>R254+(R$258-R$254)/4</f>
        <v>2.2139833750000002</v>
      </c>
      <c r="S255" s="13">
        <f t="shared" ref="S255:Y257" si="74">S254+(S$258-S$254)/4</f>
        <v>12.55310525</v>
      </c>
      <c r="T255" s="13">
        <f t="shared" si="74"/>
        <v>23.660644000000001</v>
      </c>
      <c r="U255" s="13">
        <f t="shared" si="74"/>
        <v>30.0956115</v>
      </c>
      <c r="V255" s="13">
        <f t="shared" si="74"/>
        <v>31.520603999999999</v>
      </c>
      <c r="W255" s="13">
        <f t="shared" si="74"/>
        <v>31.16313225</v>
      </c>
      <c r="X255" s="13">
        <f t="shared" si="74"/>
        <v>24.044377000000001</v>
      </c>
      <c r="Y255" s="13">
        <f t="shared" si="74"/>
        <v>4.8412487249999998</v>
      </c>
      <c r="AC255" s="30"/>
      <c r="AD255" s="31"/>
    </row>
    <row r="256" spans="1:30" x14ac:dyDescent="0.2">
      <c r="A256">
        <f t="shared" si="67"/>
        <v>2009.5</v>
      </c>
      <c r="B256" s="22">
        <f t="shared" si="70"/>
        <v>19.918480370956871</v>
      </c>
      <c r="C256" s="22">
        <f xml:space="preserve"> (1000000000/52)*G256/F256</f>
        <v>19.679997443750626</v>
      </c>
      <c r="E256" s="17">
        <f xml:space="preserve"> C256 - I256 - 0.75</f>
        <v>19.822587840223868</v>
      </c>
      <c r="F256" s="23">
        <v>237513305</v>
      </c>
      <c r="G256" s="27">
        <v>243.06158423335162</v>
      </c>
      <c r="H256" s="11">
        <f t="shared" si="71"/>
        <v>-1.5098518521318631E-2</v>
      </c>
      <c r="I256" s="11">
        <f t="shared" si="72"/>
        <v>-0.89259039647324168</v>
      </c>
      <c r="J256" s="15">
        <v>3.6769842652082857E-2</v>
      </c>
      <c r="K256" s="15">
        <v>7.219982205500404E-2</v>
      </c>
      <c r="L256" s="15">
        <v>5.3144969104381774E-2</v>
      </c>
      <c r="M256" s="15">
        <v>0.16867972978714246</v>
      </c>
      <c r="N256" s="15">
        <v>0.17184622885174886</v>
      </c>
      <c r="O256" s="15">
        <v>0.18584349683716875</v>
      </c>
      <c r="P256" s="15">
        <v>0.14665316616086299</v>
      </c>
      <c r="Q256" s="15">
        <v>0.16412273954108819</v>
      </c>
      <c r="R256" s="13">
        <f>R255+(R$258-R$254)/4</f>
        <v>2.0831742500000003</v>
      </c>
      <c r="S256" s="13">
        <f t="shared" si="74"/>
        <v>12.2617905</v>
      </c>
      <c r="T256" s="13">
        <f t="shared" si="74"/>
        <v>23.264867000000002</v>
      </c>
      <c r="U256" s="13">
        <f t="shared" si="74"/>
        <v>29.827849000000001</v>
      </c>
      <c r="V256" s="13">
        <f t="shared" si="74"/>
        <v>31.296428999999996</v>
      </c>
      <c r="W256" s="13">
        <f t="shared" si="74"/>
        <v>30.954302500000001</v>
      </c>
      <c r="X256" s="13">
        <f t="shared" si="74"/>
        <v>23.904910000000001</v>
      </c>
      <c r="Y256" s="13">
        <f t="shared" si="74"/>
        <v>4.8300220500000002</v>
      </c>
      <c r="AC256" s="30"/>
      <c r="AD256" s="31"/>
    </row>
    <row r="257" spans="1:30" x14ac:dyDescent="0.2">
      <c r="A257">
        <f t="shared" si="67"/>
        <v>2009.75</v>
      </c>
      <c r="B257" s="22">
        <f t="shared" si="70"/>
        <v>19.859098730403357</v>
      </c>
      <c r="C257" s="22">
        <f xml:space="preserve"> (1000000000/52)*G257/F257</f>
        <v>19.609023818930424</v>
      </c>
      <c r="E257" s="17">
        <f xml:space="preserve"> C257 - I257 - 0.75</f>
        <v>19.76349207769346</v>
      </c>
      <c r="F257" s="23">
        <v>238162125</v>
      </c>
      <c r="G257" s="27">
        <v>242.84659265838843</v>
      </c>
      <c r="H257" s="11">
        <f t="shared" si="71"/>
        <v>-1.1877862289795505E-2</v>
      </c>
      <c r="I257" s="11">
        <f t="shared" si="72"/>
        <v>-0.90446825876303716</v>
      </c>
      <c r="J257" s="15">
        <v>3.6592999474555937E-2</v>
      </c>
      <c r="K257" s="15">
        <v>7.2043741988029153E-2</v>
      </c>
      <c r="L257" s="15">
        <v>5.3176113770209824E-2</v>
      </c>
      <c r="M257" s="15">
        <v>0.1687185082532405</v>
      </c>
      <c r="N257" s="15">
        <v>0.17083863034560964</v>
      </c>
      <c r="O257" s="15">
        <v>0.18556335554355169</v>
      </c>
      <c r="P257" s="15">
        <v>0.14775699827138467</v>
      </c>
      <c r="Q257" s="15">
        <v>0.16458989392524798</v>
      </c>
      <c r="R257" s="13">
        <f>R256+(R$258-R$254)/4</f>
        <v>1.9523651250000003</v>
      </c>
      <c r="S257" s="13">
        <f t="shared" si="74"/>
        <v>11.97047575</v>
      </c>
      <c r="T257" s="13">
        <f t="shared" si="74"/>
        <v>22.869090000000003</v>
      </c>
      <c r="U257" s="13">
        <f t="shared" si="74"/>
        <v>29.560086500000001</v>
      </c>
      <c r="V257" s="13">
        <f t="shared" si="74"/>
        <v>31.072253999999994</v>
      </c>
      <c r="W257" s="13">
        <f t="shared" si="74"/>
        <v>30.745472750000001</v>
      </c>
      <c r="X257" s="13">
        <f t="shared" si="74"/>
        <v>23.765443000000001</v>
      </c>
      <c r="Y257" s="13">
        <f t="shared" si="74"/>
        <v>4.8187953750000005</v>
      </c>
      <c r="AC257" s="30"/>
      <c r="AD257" s="31"/>
    </row>
    <row r="258" spans="1:30" x14ac:dyDescent="0.2">
      <c r="A258">
        <f t="shared" si="67"/>
        <v>2010</v>
      </c>
      <c r="B258" s="22">
        <f t="shared" si="70"/>
        <v>19.876369553620499</v>
      </c>
      <c r="C258" s="22">
        <f xml:space="preserve"> (1000000000/52)*G258/F258</f>
        <v>19.614504712662303</v>
      </c>
      <c r="E258" s="17">
        <f xml:space="preserve"> C258 - I258 - 0.75</f>
        <v>19.780679754861545</v>
      </c>
      <c r="F258" s="23">
        <v>238424173</v>
      </c>
      <c r="G258" s="27">
        <v>243.18174737589783</v>
      </c>
      <c r="H258" s="11">
        <f t="shared" si="71"/>
        <v>-1.1706783436204952E-2</v>
      </c>
      <c r="I258" s="11">
        <f t="shared" si="72"/>
        <v>-0.91617504219924206</v>
      </c>
      <c r="J258" s="15">
        <v>3.6416156297029025E-2</v>
      </c>
      <c r="K258" s="15">
        <v>7.188766192105428E-2</v>
      </c>
      <c r="L258" s="15">
        <v>5.3207258436037873E-2</v>
      </c>
      <c r="M258" s="15">
        <v>0.16875728671933854</v>
      </c>
      <c r="N258" s="15">
        <v>0.16983103183947046</v>
      </c>
      <c r="O258" s="15">
        <v>0.1852832142499346</v>
      </c>
      <c r="P258" s="15">
        <v>0.14886083038190637</v>
      </c>
      <c r="Q258" s="15">
        <v>0.16505704830940773</v>
      </c>
      <c r="R258" s="13">
        <v>1.821556</v>
      </c>
      <c r="S258" s="13">
        <v>11.679161000000001</v>
      </c>
      <c r="T258" s="13">
        <v>22.473313000000001</v>
      </c>
      <c r="U258" s="13">
        <v>29.292324000000001</v>
      </c>
      <c r="V258" s="13">
        <v>30.848078999999998</v>
      </c>
      <c r="W258" s="13">
        <v>30.536643000000002</v>
      </c>
      <c r="X258" s="13">
        <v>23.625976000000001</v>
      </c>
      <c r="Y258" s="13">
        <v>4.8075687</v>
      </c>
      <c r="AC258" s="30"/>
      <c r="AD258" s="31"/>
    </row>
    <row r="259" spans="1:30" x14ac:dyDescent="0.2">
      <c r="A259">
        <f t="shared" si="67"/>
        <v>2010.25</v>
      </c>
      <c r="B259" s="22">
        <f t="shared" si="70"/>
        <v>20.049872500002117</v>
      </c>
      <c r="C259" s="22">
        <f xml:space="preserve"> (1000000000/52)*G259/F259</f>
        <v>19.775610410127523</v>
      </c>
      <c r="E259" s="17">
        <f xml:space="preserve"> C259 - I259 - 0.75</f>
        <v>19.953347414800202</v>
      </c>
      <c r="F259" s="23">
        <v>238936501.33333334</v>
      </c>
      <c r="G259" s="27">
        <v>245.70598848259959</v>
      </c>
      <c r="H259" s="11">
        <f t="shared" si="71"/>
        <v>-1.156196247343712E-2</v>
      </c>
      <c r="I259" s="11">
        <f t="shared" si="72"/>
        <v>-0.92773700467267917</v>
      </c>
      <c r="J259" s="15">
        <v>3.6239313119502112E-2</v>
      </c>
      <c r="K259" s="15">
        <v>7.1731581854079393E-2</v>
      </c>
      <c r="L259" s="15">
        <v>5.3238403101865929E-2</v>
      </c>
      <c r="M259" s="15">
        <v>0.16879606518543658</v>
      </c>
      <c r="N259" s="15">
        <v>0.16882343333333127</v>
      </c>
      <c r="O259" s="15">
        <v>0.18500307295631757</v>
      </c>
      <c r="P259" s="15">
        <v>0.14996466249242807</v>
      </c>
      <c r="Q259" s="15">
        <v>0.16552420269356752</v>
      </c>
      <c r="R259" s="13">
        <f>R258+(R$262-R$258)/4</f>
        <v>1.8160693750000001</v>
      </c>
      <c r="S259" s="13">
        <f t="shared" ref="S259:Y261" si="75">S258+(S$262-S$258)/4</f>
        <v>11.485167000000001</v>
      </c>
      <c r="T259" s="13">
        <f t="shared" si="75"/>
        <v>22.2491165</v>
      </c>
      <c r="U259" s="13">
        <f>U258+(U$262-U$258)/4</f>
        <v>29.089561250000003</v>
      </c>
      <c r="V259" s="13">
        <f t="shared" si="75"/>
        <v>30.70519225</v>
      </c>
      <c r="W259" s="13">
        <f t="shared" ref="W259:X261" si="76">W258+(W$262-W$258)/4</f>
        <v>30.361434250000002</v>
      </c>
      <c r="X259" s="13">
        <f t="shared" si="76"/>
        <v>23.54759275</v>
      </c>
      <c r="Y259" s="13">
        <f t="shared" si="75"/>
        <v>4.7982052500000005</v>
      </c>
      <c r="AC259" s="30"/>
      <c r="AD259" s="31"/>
    </row>
    <row r="260" spans="1:30" x14ac:dyDescent="0.2">
      <c r="A260">
        <f t="shared" si="67"/>
        <v>2010.5</v>
      </c>
      <c r="B260" s="22">
        <f t="shared" si="70"/>
        <v>20.01803002749714</v>
      </c>
      <c r="C260" s="22">
        <f xml:space="preserve"> (1000000000/52)*G260/F260</f>
        <v>19.732291954366598</v>
      </c>
      <c r="E260" s="17">
        <f xml:space="preserve"> C260 - I260 - 0.75</f>
        <v>19.921658239897074</v>
      </c>
      <c r="F260" s="23">
        <v>239537927.66666666</v>
      </c>
      <c r="G260" s="27">
        <v>245.78488078885596</v>
      </c>
      <c r="H260" s="11">
        <f t="shared" si="71"/>
        <v>-1.1629280857796086E-2</v>
      </c>
      <c r="I260" s="11">
        <f t="shared" si="72"/>
        <v>-0.9393662855304753</v>
      </c>
      <c r="J260" s="15">
        <v>3.6050667152891583E-2</v>
      </c>
      <c r="K260" s="15">
        <v>7.1644359524360324E-2</v>
      </c>
      <c r="L260" s="15">
        <v>5.3390538557203111E-2</v>
      </c>
      <c r="M260" s="15">
        <v>0.16897445160242466</v>
      </c>
      <c r="N260" s="15">
        <v>0.16803297436691703</v>
      </c>
      <c r="O260" s="15">
        <v>0.1844529621631352</v>
      </c>
      <c r="P260" s="15">
        <v>0.15081267352336836</v>
      </c>
      <c r="Q260" s="15">
        <v>0.16596239271560648</v>
      </c>
      <c r="R260" s="13">
        <f>R259+(R$262-R$258)/4</f>
        <v>1.81058275</v>
      </c>
      <c r="S260" s="13">
        <f t="shared" si="75"/>
        <v>11.291173000000001</v>
      </c>
      <c r="T260" s="13">
        <f t="shared" si="75"/>
        <v>22.024919999999998</v>
      </c>
      <c r="U260" s="13">
        <f>U259+(U$262-U$258)/4</f>
        <v>28.886798500000005</v>
      </c>
      <c r="V260" s="13">
        <f t="shared" si="75"/>
        <v>30.562305500000001</v>
      </c>
      <c r="W260" s="13">
        <f t="shared" si="76"/>
        <v>30.186225500000003</v>
      </c>
      <c r="X260" s="13">
        <f t="shared" si="76"/>
        <v>23.469209499999998</v>
      </c>
      <c r="Y260" s="13">
        <f t="shared" si="75"/>
        <v>4.7888418000000001</v>
      </c>
      <c r="AC260" s="30"/>
      <c r="AD260" s="31"/>
    </row>
    <row r="261" spans="1:30" x14ac:dyDescent="0.2">
      <c r="A261">
        <f t="shared" si="67"/>
        <v>2010.75</v>
      </c>
      <c r="B261" s="22">
        <f t="shared" si="70"/>
        <v>20.049129273750488</v>
      </c>
      <c r="C261" s="22">
        <f xml:space="preserve"> (1000000000/52)*G261/F261</f>
        <v>19.750919856996411</v>
      </c>
      <c r="E261" s="17">
        <f xml:space="preserve"> C261 - I261 - 0.75</f>
        <v>19.952607766625057</v>
      </c>
      <c r="F261" s="23">
        <v>240143450</v>
      </c>
      <c r="G261" s="27">
        <v>246.63880982689645</v>
      </c>
      <c r="H261" s="11">
        <f t="shared" si="71"/>
        <v>-1.2321624098172029E-2</v>
      </c>
      <c r="I261" s="11">
        <f t="shared" si="72"/>
        <v>-0.95168790962864735</v>
      </c>
      <c r="J261" s="15">
        <v>3.583249059155931E-2</v>
      </c>
      <c r="K261" s="15">
        <v>7.1527569705885252E-2</v>
      </c>
      <c r="L261" s="15">
        <v>5.3542618671488906E-2</v>
      </c>
      <c r="M261" s="15">
        <v>0.16916262550387218</v>
      </c>
      <c r="N261" s="15">
        <v>0.16728478444314071</v>
      </c>
      <c r="O261" s="15">
        <v>0.18375288950972024</v>
      </c>
      <c r="P261" s="15">
        <v>0.15175895300095998</v>
      </c>
      <c r="Q261" s="15">
        <v>0.16645230807134667</v>
      </c>
      <c r="R261" s="13">
        <f>R260+(R$262-R$258)/4</f>
        <v>1.8050961249999999</v>
      </c>
      <c r="S261" s="13">
        <f t="shared" si="75"/>
        <v>11.097179000000001</v>
      </c>
      <c r="T261" s="13">
        <f t="shared" si="75"/>
        <v>21.800723499999997</v>
      </c>
      <c r="U261" s="13">
        <f>U260+(U$262-U$258)/4</f>
        <v>28.684035750000007</v>
      </c>
      <c r="V261" s="13">
        <f t="shared" si="75"/>
        <v>30.419418750000002</v>
      </c>
      <c r="W261" s="13">
        <f t="shared" si="76"/>
        <v>30.011016750000003</v>
      </c>
      <c r="X261" s="13">
        <f t="shared" si="76"/>
        <v>23.390826249999996</v>
      </c>
      <c r="Y261" s="13">
        <f t="shared" si="75"/>
        <v>4.7794783499999998</v>
      </c>
      <c r="AC261" s="30"/>
      <c r="AD261" s="31"/>
    </row>
    <row r="262" spans="1:30" x14ac:dyDescent="0.2">
      <c r="A262">
        <f t="shared" si="67"/>
        <v>2011</v>
      </c>
      <c r="B262" s="22">
        <f t="shared" si="70"/>
        <v>20.092927981618139</v>
      </c>
      <c r="C262" s="22">
        <f xml:space="preserve"> (1000000000/52)*G262/F262</f>
        <v>19.782288491478237</v>
      </c>
      <c r="E262" s="17">
        <f xml:space="preserve"> C262 - I262 - 0.75</f>
        <v>19.996195616592807</v>
      </c>
      <c r="F262" s="23">
        <v>240286495.33333334</v>
      </c>
      <c r="G262" s="27">
        <v>247.17767210709243</v>
      </c>
      <c r="H262" s="11">
        <f t="shared" si="71"/>
        <v>-1.2219215485923909E-2</v>
      </c>
      <c r="I262" s="11">
        <f t="shared" si="72"/>
        <v>-0.96390712511457122</v>
      </c>
      <c r="J262" s="15">
        <v>3.5614314030227044E-2</v>
      </c>
      <c r="K262" s="15">
        <v>7.1410779887410181E-2</v>
      </c>
      <c r="L262" s="15">
        <v>5.3694698785774694E-2</v>
      </c>
      <c r="M262" s="15">
        <v>0.16935079940531966</v>
      </c>
      <c r="N262" s="15">
        <v>0.16653659451936442</v>
      </c>
      <c r="O262" s="15">
        <v>0.18305281685630526</v>
      </c>
      <c r="P262" s="15">
        <v>0.15270523247855164</v>
      </c>
      <c r="Q262" s="15">
        <v>0.16694222342708687</v>
      </c>
      <c r="R262" s="13">
        <v>1.7996095000000001</v>
      </c>
      <c r="S262" s="13">
        <v>10.903185000000001</v>
      </c>
      <c r="T262" s="13">
        <v>21.576526999999999</v>
      </c>
      <c r="U262" s="13">
        <v>28.481273000000002</v>
      </c>
      <c r="V262" s="13">
        <v>30.276532</v>
      </c>
      <c r="W262" s="13">
        <v>29.835808</v>
      </c>
      <c r="X262" s="13">
        <v>23.312442999999998</v>
      </c>
      <c r="Y262" s="13">
        <v>4.7701149000000003</v>
      </c>
      <c r="AC262" s="30"/>
      <c r="AD262" s="31"/>
    </row>
    <row r="263" spans="1:30" x14ac:dyDescent="0.2">
      <c r="A263">
        <f t="shared" si="67"/>
        <v>2011.25</v>
      </c>
      <c r="B263" s="22">
        <f t="shared" si="70"/>
        <v>20.175665031629013</v>
      </c>
      <c r="C263" s="22">
        <f xml:space="preserve"> (1000000000/52)*G263/F263</f>
        <v>19.852458809126233</v>
      </c>
      <c r="E263" s="17">
        <f xml:space="preserve"> C263 - I263 - 0.75</f>
        <v>20.078534349816294</v>
      </c>
      <c r="F263" s="23">
        <v>240748811.66666666</v>
      </c>
      <c r="G263" s="27">
        <v>248.53170508184658</v>
      </c>
      <c r="H263" s="11">
        <f t="shared" si="71"/>
        <v>-1.216841557549081E-2</v>
      </c>
      <c r="I263" s="11">
        <f t="shared" si="72"/>
        <v>-0.97607554069006208</v>
      </c>
      <c r="J263" s="15">
        <v>3.5396137468894778E-2</v>
      </c>
      <c r="K263" s="15">
        <v>7.1293990068935109E-2</v>
      </c>
      <c r="L263" s="15">
        <v>5.3846778900060482E-2</v>
      </c>
      <c r="M263" s="15">
        <v>0.16953897330676715</v>
      </c>
      <c r="N263" s="15">
        <v>0.16578840459558813</v>
      </c>
      <c r="O263" s="15">
        <v>0.1823527442028903</v>
      </c>
      <c r="P263" s="15">
        <v>0.15365151195614329</v>
      </c>
      <c r="Q263" s="15">
        <v>0.16743213878282703</v>
      </c>
      <c r="R263" s="13">
        <f>R262+(R$266-R$262)/4</f>
        <v>1.799382375</v>
      </c>
      <c r="S263" s="13">
        <f t="shared" ref="S263:Y265" si="77">S262+(S$266-S$262)/4</f>
        <v>10.9729925</v>
      </c>
      <c r="T263" s="13">
        <f t="shared" si="77"/>
        <v>21.711208749999997</v>
      </c>
      <c r="U263" s="13">
        <f t="shared" si="77"/>
        <v>28.593714000000002</v>
      </c>
      <c r="V263" s="13">
        <f t="shared" si="77"/>
        <v>30.37679</v>
      </c>
      <c r="W263" s="13">
        <f t="shared" ref="W263:X265" si="78">W262+(W$266-W$262)/4</f>
        <v>29.942203499999998</v>
      </c>
      <c r="X263" s="13">
        <f t="shared" si="78"/>
        <v>23.395537749999999</v>
      </c>
      <c r="Y263" s="13">
        <f t="shared" si="77"/>
        <v>4.8446570250000001</v>
      </c>
      <c r="AC263" s="30"/>
      <c r="AD263" s="31"/>
    </row>
    <row r="264" spans="1:30" x14ac:dyDescent="0.2">
      <c r="A264">
        <f t="shared" si="67"/>
        <v>2011.5</v>
      </c>
      <c r="B264" s="22">
        <f t="shared" si="70"/>
        <v>20.226391875130947</v>
      </c>
      <c r="C264" s="22">
        <f xml:space="preserve"> (1000000000/52)*G264/F264</f>
        <v>19.89077221658907</v>
      </c>
      <c r="E264" s="17">
        <f xml:space="preserve"> C264 - I264 - 0.75</f>
        <v>20.129016981646007</v>
      </c>
      <c r="F264" s="23">
        <v>241300980.66666666</v>
      </c>
      <c r="G264" s="27">
        <v>249.58246778817193</v>
      </c>
      <c r="H264" s="11">
        <f t="shared" si="71"/>
        <v>-1.2169224366875623E-2</v>
      </c>
      <c r="I264" s="11">
        <f t="shared" si="72"/>
        <v>-0.9882447650569377</v>
      </c>
      <c r="J264" s="15">
        <v>3.5177960907562505E-2</v>
      </c>
      <c r="K264" s="15">
        <v>7.1177200250460038E-2</v>
      </c>
      <c r="L264" s="15">
        <v>5.3998859014346277E-2</v>
      </c>
      <c r="M264" s="15">
        <v>0.16972714720821463</v>
      </c>
      <c r="N264" s="15">
        <v>0.16504021467181182</v>
      </c>
      <c r="O264" s="15">
        <v>0.18165267154947534</v>
      </c>
      <c r="P264" s="15">
        <v>0.15459779143373492</v>
      </c>
      <c r="Q264" s="15">
        <v>0.16792205413856723</v>
      </c>
      <c r="R264" s="13">
        <f>R263+(R$266-R$262)/4</f>
        <v>1.7991552500000001</v>
      </c>
      <c r="S264" s="13">
        <f t="shared" si="77"/>
        <v>11.0428</v>
      </c>
      <c r="T264" s="13">
        <f t="shared" si="77"/>
        <v>21.845890499999996</v>
      </c>
      <c r="U264" s="13">
        <f t="shared" si="77"/>
        <v>28.706155000000003</v>
      </c>
      <c r="V264" s="13">
        <f t="shared" si="77"/>
        <v>30.477048</v>
      </c>
      <c r="W264" s="13">
        <f t="shared" si="78"/>
        <v>30.048598999999996</v>
      </c>
      <c r="X264" s="13">
        <f t="shared" si="78"/>
        <v>23.4786325</v>
      </c>
      <c r="Y264" s="13">
        <f t="shared" si="77"/>
        <v>4.9191991499999999</v>
      </c>
      <c r="AC264" s="30"/>
      <c r="AD264" s="31"/>
    </row>
    <row r="265" spans="1:30" x14ac:dyDescent="0.2">
      <c r="A265">
        <f t="shared" si="67"/>
        <v>2011.75</v>
      </c>
      <c r="B265" s="22">
        <f t="shared" si="70"/>
        <v>20.325233371016139</v>
      </c>
      <c r="C265" s="22">
        <f xml:space="preserve"> (1000000000/52)*G265/F265</f>
        <v>19.960877885078666</v>
      </c>
      <c r="E265" s="17">
        <f xml:space="preserve"> C265 - I265 - 0.75</f>
        <v>20.227382629926094</v>
      </c>
      <c r="F265" s="23">
        <v>241850900.66666666</v>
      </c>
      <c r="G265" s="27">
        <v>251.03292731938842</v>
      </c>
      <c r="H265" s="11">
        <f t="shared" si="71"/>
        <v>-2.8259979790488807E-2</v>
      </c>
      <c r="I265" s="11">
        <f t="shared" si="72"/>
        <v>-1.0165047448474265</v>
      </c>
      <c r="J265" s="15">
        <v>3.4976546242341491E-2</v>
      </c>
      <c r="K265" s="15">
        <v>7.1061781985785388E-2</v>
      </c>
      <c r="L265" s="15">
        <v>5.4127853615165811E-2</v>
      </c>
      <c r="M265" s="15">
        <v>0.16981984778362941</v>
      </c>
      <c r="N265" s="15">
        <v>0.1645301421663477</v>
      </c>
      <c r="O265" s="15">
        <v>0.18075725039070564</v>
      </c>
      <c r="P265" s="15">
        <v>0.15474611753187334</v>
      </c>
      <c r="Q265" s="15">
        <v>0.16931905002836983</v>
      </c>
      <c r="R265" s="13">
        <f>R264+(R$266-R$262)/4</f>
        <v>1.7989281250000002</v>
      </c>
      <c r="S265" s="13">
        <f t="shared" si="77"/>
        <v>11.112607499999999</v>
      </c>
      <c r="T265" s="13">
        <f t="shared" si="77"/>
        <v>21.980572249999994</v>
      </c>
      <c r="U265" s="13">
        <f t="shared" si="77"/>
        <v>28.818596000000003</v>
      </c>
      <c r="V265" s="13">
        <f t="shared" si="77"/>
        <v>30.577306</v>
      </c>
      <c r="W265" s="13">
        <f t="shared" si="78"/>
        <v>30.154994499999994</v>
      </c>
      <c r="X265" s="13">
        <f t="shared" si="78"/>
        <v>23.561727250000001</v>
      </c>
      <c r="Y265" s="13">
        <f t="shared" si="77"/>
        <v>4.9937412749999996</v>
      </c>
      <c r="AC265" s="30"/>
      <c r="AD265" s="31"/>
    </row>
    <row r="266" spans="1:30" x14ac:dyDescent="0.2">
      <c r="A266">
        <f t="shared" si="67"/>
        <v>2012</v>
      </c>
      <c r="B266" s="22">
        <f t="shared" si="70"/>
        <v>20.270162868137856</v>
      </c>
      <c r="C266" s="22">
        <f xml:space="preserve"> (1000000000/52)*G266/F266</f>
        <v>19.877802363322257</v>
      </c>
      <c r="E266" s="17">
        <f xml:space="preserve"> C266 - I266 - 0.75</f>
        <v>20.172577250179263</v>
      </c>
      <c r="F266" s="23">
        <v>243848638</v>
      </c>
      <c r="G266" s="27">
        <v>252.05310170192431</v>
      </c>
      <c r="H266" s="11">
        <f t="shared" si="71"/>
        <v>-2.827014200957937E-2</v>
      </c>
      <c r="I266" s="11">
        <f t="shared" si="72"/>
        <v>-1.0447748868570059</v>
      </c>
      <c r="J266" s="15">
        <v>3.4775131577120477E-2</v>
      </c>
      <c r="K266" s="15">
        <v>7.0946363721110725E-2</v>
      </c>
      <c r="L266" s="15">
        <v>5.4256848215985351E-2</v>
      </c>
      <c r="M266" s="15">
        <v>0.16991254835904418</v>
      </c>
      <c r="N266" s="15">
        <v>0.16402006966088362</v>
      </c>
      <c r="O266" s="15">
        <v>0.17986182923193594</v>
      </c>
      <c r="P266" s="15">
        <v>0.15489444363001176</v>
      </c>
      <c r="Q266" s="15">
        <v>0.17071604591817247</v>
      </c>
      <c r="R266" s="13">
        <v>1.7987010000000001</v>
      </c>
      <c r="S266" s="13">
        <v>11.182415000000001</v>
      </c>
      <c r="T266" s="13">
        <v>22.115254</v>
      </c>
      <c r="U266" s="13">
        <v>28.931037</v>
      </c>
      <c r="V266" s="13">
        <v>30.677564</v>
      </c>
      <c r="W266" s="13">
        <v>30.261389999999999</v>
      </c>
      <c r="X266" s="13">
        <v>23.644822000000001</v>
      </c>
      <c r="Y266" s="13">
        <v>5.0682834000000003</v>
      </c>
      <c r="AC266" s="30"/>
      <c r="AD266" s="31"/>
    </row>
    <row r="267" spans="1:30" x14ac:dyDescent="0.2">
      <c r="A267">
        <f t="shared" si="67"/>
        <v>2012.25</v>
      </c>
      <c r="B267" s="22">
        <f t="shared" si="70"/>
        <v>20.267353500619958</v>
      </c>
      <c r="C267" s="22">
        <f xml:space="preserve"> (1000000000/52)*G267/F267</f>
        <v>19.846724511163369</v>
      </c>
      <c r="E267" s="17">
        <f xml:space="preserve"> C267 - I267 - 0.75</f>
        <v>20.169781407657048</v>
      </c>
      <c r="F267" s="23">
        <v>244372598.33333334</v>
      </c>
      <c r="G267" s="27">
        <v>252.19977313434009</v>
      </c>
      <c r="H267" s="11">
        <f t="shared" si="71"/>
        <v>-2.8282009636672645E-2</v>
      </c>
      <c r="I267" s="11">
        <f t="shared" si="72"/>
        <v>-1.0730568964936786</v>
      </c>
      <c r="J267" s="15">
        <v>3.4573716911899463E-2</v>
      </c>
      <c r="K267" s="15">
        <v>7.0830945456436062E-2</v>
      </c>
      <c r="L267" s="15">
        <v>5.4385842816804891E-2</v>
      </c>
      <c r="M267" s="15">
        <v>0.17000524893445895</v>
      </c>
      <c r="N267" s="15">
        <v>0.1635099971554195</v>
      </c>
      <c r="O267" s="15">
        <v>0.17896640807316624</v>
      </c>
      <c r="P267" s="15">
        <v>0.15504276972815018</v>
      </c>
      <c r="Q267" s="15">
        <v>0.17211304180797507</v>
      </c>
      <c r="R267" s="13">
        <f>R266+(R$270-R$266)/4</f>
        <v>1.8185042500000002</v>
      </c>
      <c r="S267" s="13">
        <f t="shared" ref="S267:Y269" si="79">S266+(S$270-S$266)/4</f>
        <v>11.217812250000001</v>
      </c>
      <c r="T267" s="13">
        <f t="shared" si="79"/>
        <v>22.153027000000002</v>
      </c>
      <c r="U267" s="13">
        <f t="shared" si="79"/>
        <v>29.039926000000001</v>
      </c>
      <c r="V267" s="13">
        <f t="shared" si="79"/>
        <v>30.771244500000002</v>
      </c>
      <c r="W267" s="13">
        <f t="shared" si="79"/>
        <v>30.350491499999997</v>
      </c>
      <c r="X267" s="13">
        <f t="shared" si="79"/>
        <v>23.761490500000001</v>
      </c>
      <c r="Y267" s="13">
        <f t="shared" si="79"/>
        <v>5.1325618750000004</v>
      </c>
      <c r="AC267" s="30"/>
      <c r="AD267" s="31"/>
    </row>
    <row r="268" spans="1:30" x14ac:dyDescent="0.2">
      <c r="A268">
        <f t="shared" si="67"/>
        <v>2012.5</v>
      </c>
      <c r="B268" s="22">
        <f t="shared" si="70"/>
        <v>20.411852034524351</v>
      </c>
      <c r="C268" s="22">
        <f xml:space="preserve"> (1000000000/52)*G268/F268</f>
        <v>19.962231810426307</v>
      </c>
      <c r="E268" s="17">
        <f xml:space="preserve"> C268 - I268 - 0.75</f>
        <v>20.313584289591752</v>
      </c>
      <c r="F268" s="23">
        <v>244966802.66666666</v>
      </c>
      <c r="G268" s="27">
        <v>254.28437323592976</v>
      </c>
      <c r="H268" s="11">
        <f t="shared" si="71"/>
        <v>-2.829558267176548E-2</v>
      </c>
      <c r="I268" s="11">
        <f t="shared" si="72"/>
        <v>-1.1013524791654441</v>
      </c>
      <c r="J268" s="15">
        <v>3.4372302246678456E-2</v>
      </c>
      <c r="K268" s="15">
        <v>7.0715527191761413E-2</v>
      </c>
      <c r="L268" s="15">
        <v>5.4514837417624432E-2</v>
      </c>
      <c r="M268" s="15">
        <v>0.17009794950987372</v>
      </c>
      <c r="N268" s="15">
        <v>0.16299992464995539</v>
      </c>
      <c r="O268" s="15">
        <v>0.17807098691439655</v>
      </c>
      <c r="P268" s="15">
        <v>0.15519109582628859</v>
      </c>
      <c r="Q268" s="15">
        <v>0.17351003769777767</v>
      </c>
      <c r="R268" s="13">
        <f>R267+(R$270-R$266)/4</f>
        <v>1.8383075000000002</v>
      </c>
      <c r="S268" s="13">
        <f t="shared" si="79"/>
        <v>11.253209500000001</v>
      </c>
      <c r="T268" s="13">
        <f t="shared" si="79"/>
        <v>22.190800000000003</v>
      </c>
      <c r="U268" s="13">
        <f t="shared" si="79"/>
        <v>29.148815000000003</v>
      </c>
      <c r="V268" s="13">
        <f t="shared" si="79"/>
        <v>30.864924999999999</v>
      </c>
      <c r="W268" s="13">
        <f t="shared" si="79"/>
        <v>30.439592999999995</v>
      </c>
      <c r="X268" s="13">
        <f t="shared" si="79"/>
        <v>23.878159</v>
      </c>
      <c r="Y268" s="13">
        <f t="shared" si="79"/>
        <v>5.1968403500000004</v>
      </c>
      <c r="Z268" s="28"/>
      <c r="AC268" s="30"/>
      <c r="AD268" s="31"/>
    </row>
    <row r="269" spans="1:30" x14ac:dyDescent="0.2">
      <c r="A269">
        <f t="shared" si="67"/>
        <v>2012.75</v>
      </c>
      <c r="B269" s="22">
        <f t="shared" si="70"/>
        <v>20.438068828895094</v>
      </c>
      <c r="C269" s="22">
        <f xml:space="preserve"> (1000000000/52)*G269/F269</f>
        <v>19.965738582899082</v>
      </c>
      <c r="E269" s="17">
        <f xml:space="preserve"> C269 - I269 - 0.75</f>
        <v>20.339674869777824</v>
      </c>
      <c r="F269" s="23">
        <v>245560637.66666666</v>
      </c>
      <c r="G269" s="27">
        <v>254.9455738909387</v>
      </c>
      <c r="H269" s="11">
        <f t="shared" si="71"/>
        <v>-2.2583807713298494E-2</v>
      </c>
      <c r="I269" s="11">
        <f t="shared" si="72"/>
        <v>-1.1239362868787426</v>
      </c>
      <c r="J269" s="15">
        <v>3.42181868258358E-2</v>
      </c>
      <c r="K269" s="15">
        <v>7.0570296467143398E-2</v>
      </c>
      <c r="L269" s="15">
        <v>5.4528164461961397E-2</v>
      </c>
      <c r="M269" s="15">
        <v>0.17025622854123812</v>
      </c>
      <c r="N269" s="15">
        <v>0.16257663531998864</v>
      </c>
      <c r="O269" s="15">
        <v>0.17718225626336775</v>
      </c>
      <c r="P269" s="15">
        <v>0.15555658967592395</v>
      </c>
      <c r="Q269" s="15">
        <v>0.1746283880420561</v>
      </c>
      <c r="R269" s="13">
        <f>R268+(R$270-R$266)/4</f>
        <v>1.8581107500000003</v>
      </c>
      <c r="S269" s="13">
        <f t="shared" si="79"/>
        <v>11.28860675</v>
      </c>
      <c r="T269" s="13">
        <f t="shared" si="79"/>
        <v>22.228573000000004</v>
      </c>
      <c r="U269" s="13">
        <f t="shared" si="79"/>
        <v>29.257704000000004</v>
      </c>
      <c r="V269" s="13">
        <f t="shared" si="79"/>
        <v>30.958605499999997</v>
      </c>
      <c r="W269" s="13">
        <f t="shared" si="79"/>
        <v>30.528694499999993</v>
      </c>
      <c r="X269" s="13">
        <f t="shared" si="79"/>
        <v>23.9948275</v>
      </c>
      <c r="Y269" s="13">
        <f t="shared" si="79"/>
        <v>5.2611188250000005</v>
      </c>
      <c r="Z269" s="28"/>
      <c r="AC269" s="30"/>
      <c r="AD269" s="31"/>
    </row>
    <row r="270" spans="1:30" x14ac:dyDescent="0.2">
      <c r="A270">
        <f t="shared" ref="A270:A275" si="80">A269 + 0.25</f>
        <v>2013</v>
      </c>
      <c r="B270" s="22">
        <f t="shared" si="70"/>
        <v>20.429379878783088</v>
      </c>
      <c r="C270" s="22">
        <f xml:space="preserve"> (1000000000/52)*G270/F270</f>
        <v>19.934512887623093</v>
      </c>
      <c r="E270" s="17">
        <f xml:space="preserve"> C270 - I270 - 0.75</f>
        <v>20.331027750438054</v>
      </c>
      <c r="F270" s="23">
        <v>246215964.33333334</v>
      </c>
      <c r="G270" s="27">
        <v>255.22615633535179</v>
      </c>
      <c r="H270" s="11">
        <f t="shared" si="71"/>
        <v>-2.2578575936217756E-2</v>
      </c>
      <c r="I270" s="11">
        <f t="shared" si="72"/>
        <v>-1.1465148628149604</v>
      </c>
      <c r="J270" s="15">
        <v>3.4064071404993151E-2</v>
      </c>
      <c r="K270" s="15">
        <v>7.0425065742525383E-2</v>
      </c>
      <c r="L270" s="15">
        <v>5.4541491506298362E-2</v>
      </c>
      <c r="M270" s="15">
        <v>0.17041450757260251</v>
      </c>
      <c r="N270" s="15">
        <v>0.1621533459900219</v>
      </c>
      <c r="O270" s="15">
        <v>0.17629352561233896</v>
      </c>
      <c r="P270" s="15">
        <v>0.15592208352555931</v>
      </c>
      <c r="Q270" s="15">
        <v>0.17574673838633453</v>
      </c>
      <c r="R270" s="13">
        <v>1.8779140000000001</v>
      </c>
      <c r="S270" s="13">
        <v>11.324004</v>
      </c>
      <c r="T270" s="13">
        <v>22.266345999999999</v>
      </c>
      <c r="U270" s="13">
        <v>29.366593000000002</v>
      </c>
      <c r="V270" s="13">
        <v>31.052285999999999</v>
      </c>
      <c r="W270" s="13">
        <v>30.617795999999998</v>
      </c>
      <c r="X270" s="13">
        <v>24.111495999999999</v>
      </c>
      <c r="Y270" s="13">
        <v>5.3253972999999997</v>
      </c>
      <c r="Z270" s="28"/>
      <c r="AC270" s="30"/>
      <c r="AD270" s="31"/>
    </row>
    <row r="271" spans="1:30" x14ac:dyDescent="0.2">
      <c r="A271">
        <f t="shared" si="80"/>
        <v>2013.25</v>
      </c>
      <c r="B271" s="22">
        <f t="shared" si="70"/>
        <v>20.445763591090564</v>
      </c>
      <c r="C271" s="22">
        <f xml:space="preserve"> (1000000000/52)*G271/F271</f>
        <v>19.928219322204065</v>
      </c>
      <c r="E271" s="17">
        <f xml:space="preserve"> C271 - I271 - 0.75</f>
        <v>20.34733258746957</v>
      </c>
      <c r="F271" s="23">
        <v>246747185.66666666</v>
      </c>
      <c r="G271" s="27">
        <v>255.69606572130087</v>
      </c>
      <c r="H271" s="11">
        <f t="shared" si="71"/>
        <v>-2.2598402450543696E-2</v>
      </c>
      <c r="I271" s="11">
        <f t="shared" si="72"/>
        <v>-1.1691132652655041</v>
      </c>
      <c r="J271" s="15">
        <v>3.3909955984150496E-2</v>
      </c>
      <c r="K271" s="15">
        <v>7.0279835017907383E-2</v>
      </c>
      <c r="L271" s="15">
        <v>5.4554818550635334E-2</v>
      </c>
      <c r="M271" s="15">
        <v>0.17057278660396691</v>
      </c>
      <c r="N271" s="15">
        <v>0.16173005666005513</v>
      </c>
      <c r="O271" s="15">
        <v>0.17540479496131017</v>
      </c>
      <c r="P271" s="15">
        <v>0.15628757737519466</v>
      </c>
      <c r="Q271" s="15">
        <v>0.17686508873061296</v>
      </c>
      <c r="R271" s="13">
        <f>R270+(R$274-R$270)/4</f>
        <v>1.8983694</v>
      </c>
      <c r="S271" s="13">
        <f t="shared" ref="S271:Y273" si="81">S270+(S$274-S$270)/4</f>
        <v>11.450239249999999</v>
      </c>
      <c r="T271" s="13">
        <f t="shared" si="81"/>
        <v>22.372442499999998</v>
      </c>
      <c r="U271" s="13">
        <f t="shared" si="81"/>
        <v>29.460898750000002</v>
      </c>
      <c r="V271" s="13">
        <f t="shared" si="81"/>
        <v>31.108144499999998</v>
      </c>
      <c r="W271" s="13">
        <f t="shared" si="81"/>
        <v>30.674035249999999</v>
      </c>
      <c r="X271" s="13">
        <f t="shared" si="81"/>
        <v>24.168369249999998</v>
      </c>
      <c r="Y271" s="13">
        <f t="shared" si="81"/>
        <v>5.3371104249999997</v>
      </c>
      <c r="Z271" s="29"/>
      <c r="AC271" s="30"/>
      <c r="AD271" s="31"/>
    </row>
    <row r="272" spans="1:30" x14ac:dyDescent="0.2">
      <c r="A272">
        <f t="shared" si="80"/>
        <v>2013.5</v>
      </c>
      <c r="B272" s="22">
        <f t="shared" si="70"/>
        <v>20.522730823731646</v>
      </c>
      <c r="C272" s="22">
        <f xml:space="preserve"> (1000000000/52)*G272/F272</f>
        <v>19.982172728140881</v>
      </c>
      <c r="E272" s="17">
        <f xml:space="preserve"> C272 - I272 - 0.75</f>
        <v>20.423929280662659</v>
      </c>
      <c r="F272" s="23">
        <v>247352228</v>
      </c>
      <c r="G272" s="27">
        <v>257.01701711849722</v>
      </c>
      <c r="H272" s="11">
        <f t="shared" si="71"/>
        <v>-2.2643287256273952E-2</v>
      </c>
      <c r="I272" s="11">
        <f t="shared" si="72"/>
        <v>-1.1917565525217779</v>
      </c>
      <c r="J272" s="15">
        <v>3.375584056330784E-2</v>
      </c>
      <c r="K272" s="15">
        <v>7.0134604293289368E-2</v>
      </c>
      <c r="L272" s="15">
        <v>5.4568145594972299E-2</v>
      </c>
      <c r="M272" s="15">
        <v>0.17073106563533133</v>
      </c>
      <c r="N272" s="15">
        <v>0.16130676733008839</v>
      </c>
      <c r="O272" s="15">
        <v>0.17451606431028138</v>
      </c>
      <c r="P272" s="15">
        <v>0.15665307122483002</v>
      </c>
      <c r="Q272" s="15">
        <v>0.17798343907489136</v>
      </c>
      <c r="R272" s="13">
        <f>R271+(R$274-R$270)/4</f>
        <v>1.9188247999999999</v>
      </c>
      <c r="S272" s="13">
        <f t="shared" si="81"/>
        <v>11.5764745</v>
      </c>
      <c r="T272" s="13">
        <f t="shared" si="81"/>
        <v>22.478538999999998</v>
      </c>
      <c r="U272" s="13">
        <f t="shared" si="81"/>
        <v>29.555204500000002</v>
      </c>
      <c r="V272" s="13">
        <f t="shared" si="81"/>
        <v>31.164002999999997</v>
      </c>
      <c r="W272" s="13">
        <f t="shared" si="81"/>
        <v>30.7302745</v>
      </c>
      <c r="X272" s="13">
        <f t="shared" si="81"/>
        <v>24.2252425</v>
      </c>
      <c r="Y272" s="13">
        <f t="shared" si="81"/>
        <v>5.3488235499999996</v>
      </c>
      <c r="Z272" s="28"/>
      <c r="AC272" s="30"/>
      <c r="AD272" s="31"/>
    </row>
    <row r="273" spans="1:30" x14ac:dyDescent="0.2">
      <c r="A273">
        <f t="shared" si="80"/>
        <v>2013.75</v>
      </c>
      <c r="B273" s="22">
        <f t="shared" si="70"/>
        <v>20.586026947405561</v>
      </c>
      <c r="C273" s="22">
        <f xml:space="preserve"> (1000000000/52)*G273/F273</f>
        <v>20.023523475672874</v>
      </c>
      <c r="E273" s="17">
        <f xml:space="preserve"> C273 - I273 - 0.75</f>
        <v>20.486920681015736</v>
      </c>
      <c r="F273" s="23">
        <v>247938606</v>
      </c>
      <c r="G273" s="27">
        <v>258.15943388386358</v>
      </c>
      <c r="H273" s="11">
        <f t="shared" si="71"/>
        <v>-2.1640652821083801E-2</v>
      </c>
      <c r="I273" s="11">
        <f t="shared" si="72"/>
        <v>-1.2133972053428617</v>
      </c>
      <c r="J273" s="15">
        <v>3.3628561608440494E-2</v>
      </c>
      <c r="K273" s="15">
        <v>6.9949024654221231E-2</v>
      </c>
      <c r="L273" s="15">
        <v>5.4480694568671099E-2</v>
      </c>
      <c r="M273" s="15">
        <v>0.17093598284149703</v>
      </c>
      <c r="N273" s="15">
        <v>0.16089314664672344</v>
      </c>
      <c r="O273" s="15">
        <v>0.17371256509377037</v>
      </c>
      <c r="P273" s="15">
        <v>0.15699755021365872</v>
      </c>
      <c r="Q273" s="15">
        <v>0.17909095908706829</v>
      </c>
      <c r="R273" s="13">
        <f>R272+(R$274-R$270)/4</f>
        <v>1.9392801999999998</v>
      </c>
      <c r="S273" s="13">
        <f t="shared" si="81"/>
        <v>11.70270975</v>
      </c>
      <c r="T273" s="13">
        <f t="shared" si="81"/>
        <v>22.584635499999997</v>
      </c>
      <c r="U273" s="13">
        <f t="shared" si="81"/>
        <v>29.649510250000002</v>
      </c>
      <c r="V273" s="13">
        <f t="shared" si="81"/>
        <v>31.219861499999997</v>
      </c>
      <c r="W273" s="13">
        <f t="shared" si="81"/>
        <v>30.786513750000001</v>
      </c>
      <c r="X273" s="13">
        <f t="shared" si="81"/>
        <v>24.282115750000003</v>
      </c>
      <c r="Y273" s="13">
        <f t="shared" si="81"/>
        <v>5.3605366749999996</v>
      </c>
      <c r="Z273" s="28"/>
      <c r="AC273" s="30"/>
      <c r="AD273" s="31"/>
    </row>
    <row r="274" spans="1:30" x14ac:dyDescent="0.2">
      <c r="A274">
        <f t="shared" si="80"/>
        <v>2014</v>
      </c>
      <c r="B274" s="22">
        <f t="shared" si="70"/>
        <v>20.578311919387847</v>
      </c>
      <c r="C274" s="22">
        <f xml:space="preserve"> (1000000000/52)*G274/F274</f>
        <v>19.994153225027198</v>
      </c>
      <c r="E274" s="17">
        <f xml:space="preserve"> C274 - I274 - 0.75</f>
        <v>20.479242795066469</v>
      </c>
      <c r="F274" s="23">
        <v>248453937.66666666</v>
      </c>
      <c r="G274" s="27">
        <v>258.31655715157183</v>
      </c>
      <c r="H274" s="11">
        <f t="shared" si="71"/>
        <v>-2.1692364696408915E-2</v>
      </c>
      <c r="I274" s="11">
        <f t="shared" si="72"/>
        <v>-1.2350895700392706</v>
      </c>
      <c r="J274" s="15">
        <v>3.3501282653573147E-2</v>
      </c>
      <c r="K274" s="15">
        <v>6.976344501515308E-2</v>
      </c>
      <c r="L274" s="15">
        <v>5.43932435423699E-2</v>
      </c>
      <c r="M274" s="15">
        <v>0.17114090004766269</v>
      </c>
      <c r="N274" s="15">
        <v>0.16047952596335846</v>
      </c>
      <c r="O274" s="15">
        <v>0.17290906587725932</v>
      </c>
      <c r="P274" s="15">
        <v>0.15734202920248741</v>
      </c>
      <c r="Q274" s="15">
        <v>0.18019847909924525</v>
      </c>
      <c r="R274" s="13">
        <v>1.9597355999999999</v>
      </c>
      <c r="S274" s="13">
        <v>11.828944999999999</v>
      </c>
      <c r="T274" s="13">
        <v>22.690732000000001</v>
      </c>
      <c r="U274" s="13">
        <v>29.743815999999999</v>
      </c>
      <c r="V274" s="13">
        <v>31.27572</v>
      </c>
      <c r="W274" s="13">
        <v>30.842752999999998</v>
      </c>
      <c r="X274" s="13">
        <v>24.338989000000002</v>
      </c>
      <c r="Y274" s="13">
        <v>5.3722497999999996</v>
      </c>
      <c r="Z274" s="28"/>
      <c r="AC274" s="30"/>
      <c r="AD274" s="31"/>
    </row>
    <row r="275" spans="1:30" x14ac:dyDescent="0.2">
      <c r="A275">
        <f t="shared" si="80"/>
        <v>2014.25</v>
      </c>
      <c r="B275" s="22">
        <f t="shared" si="70"/>
        <v>20.758583491396031</v>
      </c>
      <c r="C275" s="22">
        <f xml:space="preserve"> (1000000000/52)*G275/F275</f>
        <v>20.151814450412235</v>
      </c>
      <c r="E275" s="17">
        <f xml:space="preserve"> C275 - I275 - 0.75</f>
        <v>20.658646494780324</v>
      </c>
      <c r="F275" s="23">
        <v>248985516.66666666</v>
      </c>
      <c r="G275" s="27">
        <v>260.91051650074786</v>
      </c>
      <c r="H275" s="11">
        <f t="shared" si="71"/>
        <v>-2.1742474328818241E-2</v>
      </c>
      <c r="I275" s="11">
        <f t="shared" si="72"/>
        <v>-1.2568320443680887</v>
      </c>
      <c r="J275" s="15">
        <v>3.3374003698705801E-2</v>
      </c>
      <c r="K275" s="15">
        <v>6.957786537608493E-2</v>
      </c>
      <c r="L275" s="15">
        <v>5.43057925160687E-2</v>
      </c>
      <c r="M275" s="15">
        <v>0.17134581725382839</v>
      </c>
      <c r="N275" s="15">
        <v>0.16006590527999348</v>
      </c>
      <c r="O275" s="15">
        <v>0.17210556666074828</v>
      </c>
      <c r="P275" s="15">
        <v>0.15768650819131613</v>
      </c>
      <c r="Q275" s="15">
        <v>0.1813059991114222</v>
      </c>
      <c r="R275" s="13">
        <f>R274+(R$278-R$274)/4</f>
        <v>1.9902008499999999</v>
      </c>
      <c r="S275" s="13">
        <f t="shared" ref="S275:Y277" si="82">S274+(S$278-S$274)/4</f>
        <v>11.90208075</v>
      </c>
      <c r="T275" s="13">
        <f t="shared" si="82"/>
        <v>22.832009500000002</v>
      </c>
      <c r="U275" s="13">
        <f t="shared" si="82"/>
        <v>29.859295249999999</v>
      </c>
      <c r="V275" s="13">
        <f t="shared" si="82"/>
        <v>31.356352000000001</v>
      </c>
      <c r="W275" s="13">
        <f t="shared" si="82"/>
        <v>30.924753499999998</v>
      </c>
      <c r="X275" s="13">
        <f t="shared" si="82"/>
        <v>24.420840500000001</v>
      </c>
      <c r="Y275" s="13">
        <f t="shared" si="82"/>
        <v>5.3981420249999994</v>
      </c>
      <c r="Z275" s="29"/>
      <c r="AC275" s="30"/>
      <c r="AD275" s="31"/>
    </row>
    <row r="276" spans="1:30" x14ac:dyDescent="0.2">
      <c r="A276">
        <f t="shared" ref="A276:A286" si="83">A275 + 0.25</f>
        <v>2014.5</v>
      </c>
      <c r="B276" s="22">
        <f t="shared" si="70"/>
        <v>20.811606500708635</v>
      </c>
      <c r="C276" s="22">
        <f xml:space="preserve"> (1000000000/52)*G276/F276</f>
        <v>20.182791212019591</v>
      </c>
      <c r="E276" s="17">
        <f xml:space="preserve"> C276 - I276 - 0.75</f>
        <v>20.711414238105998</v>
      </c>
      <c r="F276" s="23">
        <v>249579746.33333334</v>
      </c>
      <c r="G276" s="27">
        <v>261.93522737171293</v>
      </c>
      <c r="H276" s="11">
        <f t="shared" si="71"/>
        <v>-2.1790981718316997E-2</v>
      </c>
      <c r="I276" s="11">
        <f t="shared" si="72"/>
        <v>-1.2786230260864058</v>
      </c>
      <c r="J276" s="15">
        <v>3.3246724743838461E-2</v>
      </c>
      <c r="K276" s="15">
        <v>6.9392285737016793E-2</v>
      </c>
      <c r="L276" s="15">
        <v>5.4218341489767501E-2</v>
      </c>
      <c r="M276" s="15">
        <v>0.17155073445999408</v>
      </c>
      <c r="N276" s="15">
        <v>0.1596522845966285</v>
      </c>
      <c r="O276" s="15">
        <v>0.17130206744423726</v>
      </c>
      <c r="P276" s="15">
        <v>0.15803098718014483</v>
      </c>
      <c r="Q276" s="15">
        <v>0.18241351912359915</v>
      </c>
      <c r="R276" s="13">
        <f>R275+(R$278-R$274)/4</f>
        <v>2.0206661000000001</v>
      </c>
      <c r="S276" s="13">
        <f t="shared" si="82"/>
        <v>11.9752165</v>
      </c>
      <c r="T276" s="13">
        <f t="shared" si="82"/>
        <v>22.973287000000003</v>
      </c>
      <c r="U276" s="13">
        <f t="shared" si="82"/>
        <v>29.974774499999999</v>
      </c>
      <c r="V276" s="13">
        <f t="shared" si="82"/>
        <v>31.436984000000002</v>
      </c>
      <c r="W276" s="13">
        <f t="shared" si="82"/>
        <v>31.006753999999997</v>
      </c>
      <c r="X276" s="13">
        <f t="shared" si="82"/>
        <v>24.502692</v>
      </c>
      <c r="Y276" s="13">
        <f t="shared" si="82"/>
        <v>5.4240342499999992</v>
      </c>
      <c r="Z276" s="28"/>
      <c r="AC276" s="30"/>
      <c r="AD276" s="31"/>
    </row>
    <row r="277" spans="1:30" x14ac:dyDescent="0.2">
      <c r="A277">
        <f t="shared" si="83"/>
        <v>2014.75</v>
      </c>
      <c r="B277" s="22">
        <f t="shared" si="70"/>
        <v>20.970172541898798</v>
      </c>
      <c r="C277" s="22">
        <f xml:space="preserve"> (1000000000/52)*G277/F277</f>
        <v>20.320599910047704</v>
      </c>
      <c r="E277" s="17">
        <f xml:space="preserve"> C277 - I277 - 0.75</f>
        <v>20.869216902838978</v>
      </c>
      <c r="F277" s="23">
        <v>250171031.33333334</v>
      </c>
      <c r="G277" s="27">
        <v>264.34852271405106</v>
      </c>
      <c r="H277" s="11">
        <f t="shared" si="71"/>
        <v>-1.9993966704869772E-2</v>
      </c>
      <c r="I277" s="11">
        <f t="shared" si="72"/>
        <v>-1.2986169927912756</v>
      </c>
      <c r="J277" s="15">
        <v>3.3182506362278125E-2</v>
      </c>
      <c r="K277" s="15">
        <v>6.9168246329800731E-2</v>
      </c>
      <c r="L277" s="15">
        <v>5.3978609951283903E-2</v>
      </c>
      <c r="M277" s="15">
        <v>0.17170876966155424</v>
      </c>
      <c r="N277" s="15">
        <v>0.15931406683198857</v>
      </c>
      <c r="O277" s="15">
        <v>0.17061496658267006</v>
      </c>
      <c r="P277" s="15">
        <v>0.15842767117981765</v>
      </c>
      <c r="Q277" s="15">
        <v>0.18348932034214563</v>
      </c>
      <c r="R277" s="13">
        <f>R276+(R$278-R$274)/4</f>
        <v>2.0511313500000004</v>
      </c>
      <c r="S277" s="13">
        <f t="shared" si="82"/>
        <v>12.048352250000001</v>
      </c>
      <c r="T277" s="13">
        <f t="shared" si="82"/>
        <v>23.114564500000004</v>
      </c>
      <c r="U277" s="13">
        <f t="shared" si="82"/>
        <v>30.090253749999999</v>
      </c>
      <c r="V277" s="13">
        <f t="shared" si="82"/>
        <v>31.517616000000004</v>
      </c>
      <c r="W277" s="13">
        <f t="shared" si="82"/>
        <v>31.088754499999997</v>
      </c>
      <c r="X277" s="13">
        <f t="shared" si="82"/>
        <v>24.584543499999999</v>
      </c>
      <c r="Y277" s="13">
        <f t="shared" si="82"/>
        <v>5.4499264749999989</v>
      </c>
      <c r="Z277" s="28"/>
      <c r="AC277" s="30"/>
      <c r="AD277" s="31"/>
    </row>
    <row r="278" spans="1:30" x14ac:dyDescent="0.2">
      <c r="A278">
        <f t="shared" si="83"/>
        <v>2015</v>
      </c>
      <c r="B278" s="22">
        <f t="shared" si="70"/>
        <v>20.995380788979471</v>
      </c>
      <c r="C278" s="22">
        <f xml:space="preserve"> (1000000000/52)*G278/F278</f>
        <v>20.325635581310554</v>
      </c>
      <c r="E278" s="17">
        <f xml:space="preserve"> C278 - I278 - 0.75</f>
        <v>20.894303791133094</v>
      </c>
      <c r="F278" s="23">
        <v>251219921.66666666</v>
      </c>
      <c r="G278" s="27">
        <v>265.52263808522656</v>
      </c>
      <c r="H278" s="11">
        <f t="shared" si="71"/>
        <v>-2.0051217031265535E-2</v>
      </c>
      <c r="I278" s="11">
        <f t="shared" si="72"/>
        <v>-1.3186682098225411</v>
      </c>
      <c r="J278" s="15">
        <v>3.3118287980717781E-2</v>
      </c>
      <c r="K278" s="15">
        <v>6.8944206922584655E-2</v>
      </c>
      <c r="L278" s="15">
        <v>5.3738878412800305E-2</v>
      </c>
      <c r="M278" s="15">
        <v>0.1718668048631144</v>
      </c>
      <c r="N278" s="15">
        <v>0.15897584906734866</v>
      </c>
      <c r="O278" s="15">
        <v>0.16992786572110286</v>
      </c>
      <c r="P278" s="15">
        <v>0.15882435517949045</v>
      </c>
      <c r="Q278" s="15">
        <v>0.1845651215606921</v>
      </c>
      <c r="R278" s="13">
        <v>2.0815966000000001</v>
      </c>
      <c r="S278" s="13">
        <v>12.121487999999999</v>
      </c>
      <c r="T278" s="13">
        <v>23.255842000000001</v>
      </c>
      <c r="U278" s="13">
        <v>30.205732999999999</v>
      </c>
      <c r="V278" s="13">
        <v>31.598248000000002</v>
      </c>
      <c r="W278" s="13">
        <v>31.170755</v>
      </c>
      <c r="X278" s="13">
        <v>24.666395000000001</v>
      </c>
      <c r="Y278" s="13">
        <v>5.4758186999999996</v>
      </c>
      <c r="Z278" s="28"/>
      <c r="AC278" s="30"/>
      <c r="AD278" s="31"/>
    </row>
    <row r="279" spans="1:30" x14ac:dyDescent="0.2">
      <c r="A279">
        <f t="shared" si="83"/>
        <v>2015.25</v>
      </c>
      <c r="B279" s="22">
        <f t="shared" si="70"/>
        <v>21.06492198929158</v>
      </c>
      <c r="C279" s="22">
        <f xml:space="preserve"> (1000000000/52)*G279/F279</f>
        <v>20.374762150751355</v>
      </c>
      <c r="E279" s="17">
        <f xml:space="preserve"> C279 - I279 - 0.75</f>
        <v>20.963510202768358</v>
      </c>
      <c r="F279" s="23">
        <v>251773679.33333334</v>
      </c>
      <c r="G279" s="27">
        <v>266.75109927628284</v>
      </c>
      <c r="H279" s="11">
        <f t="shared" si="71"/>
        <v>-2.0079842194462887E-2</v>
      </c>
      <c r="I279" s="11">
        <f t="shared" si="72"/>
        <v>-1.3387480520170039</v>
      </c>
      <c r="J279" s="15">
        <v>3.3054069599157437E-2</v>
      </c>
      <c r="K279" s="15">
        <v>6.872016751536858E-2</v>
      </c>
      <c r="L279" s="15">
        <v>5.3499146874316707E-2</v>
      </c>
      <c r="M279" s="15">
        <v>0.17202484006467456</v>
      </c>
      <c r="N279" s="15">
        <v>0.15863763130270875</v>
      </c>
      <c r="O279" s="15">
        <v>0.16924076485953565</v>
      </c>
      <c r="P279" s="15">
        <v>0.15922103917916328</v>
      </c>
      <c r="Q279" s="15">
        <v>0.18564092277923855</v>
      </c>
      <c r="R279" s="13">
        <f>R278</f>
        <v>2.0815966000000001</v>
      </c>
      <c r="S279" s="13">
        <f t="shared" ref="S279:S286" si="84">S278</f>
        <v>12.121487999999999</v>
      </c>
      <c r="T279" s="13">
        <f t="shared" ref="T279:T286" si="85">T278</f>
        <v>23.255842000000001</v>
      </c>
      <c r="U279" s="13">
        <f t="shared" ref="U279:U286" si="86">U278</f>
        <v>30.205732999999999</v>
      </c>
      <c r="V279" s="13">
        <f t="shared" ref="V279:V286" si="87">V278</f>
        <v>31.598248000000002</v>
      </c>
      <c r="W279" s="13">
        <f t="shared" ref="W279:W286" si="88">W278</f>
        <v>31.170755</v>
      </c>
      <c r="X279" s="13">
        <f t="shared" ref="X279:X286" si="89">X278</f>
        <v>24.666395000000001</v>
      </c>
      <c r="Y279" s="13">
        <f t="shared" ref="Y279:Y286" si="90">Y278</f>
        <v>5.4758186999999996</v>
      </c>
      <c r="AC279" s="30"/>
      <c r="AD279" s="31"/>
    </row>
    <row r="280" spans="1:30" x14ac:dyDescent="0.2">
      <c r="A280">
        <f t="shared" si="83"/>
        <v>2015.5</v>
      </c>
      <c r="B280" s="22">
        <f t="shared" si="70"/>
        <v>21.037551828576575</v>
      </c>
      <c r="C280" s="22">
        <f xml:space="preserve"> (1000000000/52)*G280/F280</f>
        <v>20.327443914619703</v>
      </c>
      <c r="E280" s="17">
        <f xml:space="preserve"> C280 - I280 - 0.75</f>
        <v>20.936271808831172</v>
      </c>
      <c r="F280" s="23">
        <v>252413735.33333334</v>
      </c>
      <c r="G280" s="27">
        <v>266.80815450993572</v>
      </c>
      <c r="H280" s="11">
        <f t="shared" ref="H280:H286" si="91" xml:space="preserve"> (J280 - J279)*(R280+R279)/2 + (K280 - K279)*(S280+S279)/2 + (L280 - L279)*(T280 + T279)/2 + (M280 - M279)*(U280 + U279)/2 + (N280 - N279)*(V280 + V279)/2 + (O280 - O279)*(W280 + W279)/2 + (P280 - P279)*(X280 + X279)/2 + (Q280 - Q279)*(Y280 + Y279)/2</f>
        <v>-2.0079842194463588E-2</v>
      </c>
      <c r="I280" s="11">
        <f t="shared" ref="I280:I286" si="92" xml:space="preserve"> I279 + H280</f>
        <v>-1.3588278942114675</v>
      </c>
      <c r="J280" s="15">
        <v>3.2989851217597094E-2</v>
      </c>
      <c r="K280" s="15">
        <v>6.8496128108152504E-2</v>
      </c>
      <c r="L280" s="15">
        <v>5.3259415335833109E-2</v>
      </c>
      <c r="M280" s="15">
        <v>0.17218287526623469</v>
      </c>
      <c r="N280" s="15">
        <v>0.15829941353806881</v>
      </c>
      <c r="O280" s="15">
        <v>0.16855366399796848</v>
      </c>
      <c r="P280" s="15">
        <v>0.1596177231788361</v>
      </c>
      <c r="Q280" s="15">
        <v>0.18671672399778502</v>
      </c>
      <c r="R280" s="13">
        <f t="shared" ref="R280:R286" si="93">R279</f>
        <v>2.0815966000000001</v>
      </c>
      <c r="S280" s="13">
        <f t="shared" si="84"/>
        <v>12.121487999999999</v>
      </c>
      <c r="T280" s="13">
        <f t="shared" si="85"/>
        <v>23.255842000000001</v>
      </c>
      <c r="U280" s="13">
        <f t="shared" si="86"/>
        <v>30.205732999999999</v>
      </c>
      <c r="V280" s="13">
        <f t="shared" si="87"/>
        <v>31.598248000000002</v>
      </c>
      <c r="W280" s="13">
        <f t="shared" si="88"/>
        <v>31.170755</v>
      </c>
      <c r="X280" s="13">
        <f t="shared" si="89"/>
        <v>24.666395000000001</v>
      </c>
      <c r="Y280" s="13">
        <f t="shared" si="90"/>
        <v>5.4758186999999996</v>
      </c>
      <c r="AC280" s="30"/>
      <c r="AD280" s="31"/>
    </row>
    <row r="281" spans="1:30" x14ac:dyDescent="0.2">
      <c r="A281">
        <f t="shared" si="83"/>
        <v>2015.75</v>
      </c>
      <c r="B281" s="22">
        <f t="shared" si="70"/>
        <v>21.113775790960087</v>
      </c>
      <c r="C281" s="22">
        <f xml:space="preserve"> (1000000000/52)*G281/F281</f>
        <v>20.381314909211365</v>
      </c>
      <c r="E281" s="17">
        <f xml:space="preserve"> C281 - I281 - 0.75</f>
        <v>21.012128810055032</v>
      </c>
      <c r="F281" s="23">
        <v>253049093</v>
      </c>
      <c r="G281" s="27">
        <v>268.18860910001229</v>
      </c>
      <c r="H281" s="11">
        <f t="shared" si="91"/>
        <v>-2.1986006632198598E-2</v>
      </c>
      <c r="I281" s="11">
        <f t="shared" si="92"/>
        <v>-1.3808139008436662</v>
      </c>
      <c r="J281" s="3">
        <v>3.2933724845228975E-2</v>
      </c>
      <c r="K281" s="3">
        <v>6.8239747644192605E-2</v>
      </c>
      <c r="L281" s="3">
        <v>5.2959034198445429E-2</v>
      </c>
      <c r="M281" s="3">
        <v>0.17243653477295573</v>
      </c>
      <c r="N281" s="3">
        <v>0.15794659978223122</v>
      </c>
      <c r="O281" s="3">
        <v>0.16788236809847285</v>
      </c>
      <c r="P281" s="3">
        <v>0.15989769585165137</v>
      </c>
      <c r="Q281" s="3">
        <v>0.18776302663058436</v>
      </c>
      <c r="R281" s="13">
        <f t="shared" si="93"/>
        <v>2.0815966000000001</v>
      </c>
      <c r="S281" s="13">
        <f t="shared" si="84"/>
        <v>12.121487999999999</v>
      </c>
      <c r="T281" s="13">
        <f t="shared" si="85"/>
        <v>23.255842000000001</v>
      </c>
      <c r="U281" s="13">
        <f t="shared" si="86"/>
        <v>30.205732999999999</v>
      </c>
      <c r="V281" s="13">
        <f t="shared" si="87"/>
        <v>31.598248000000002</v>
      </c>
      <c r="W281" s="13">
        <f t="shared" si="88"/>
        <v>31.170755</v>
      </c>
      <c r="X281" s="13">
        <f t="shared" si="89"/>
        <v>24.666395000000001</v>
      </c>
      <c r="Y281" s="13">
        <f t="shared" si="90"/>
        <v>5.4758186999999996</v>
      </c>
      <c r="AC281" s="30"/>
      <c r="AD281" s="31"/>
    </row>
    <row r="282" spans="1:30" x14ac:dyDescent="0.2">
      <c r="A282">
        <f t="shared" si="83"/>
        <v>2016</v>
      </c>
      <c r="B282" s="22">
        <f t="shared" si="70"/>
        <v>21.159318597469348</v>
      </c>
      <c r="C282" s="22">
        <f xml:space="preserve"> (1000000000/52)*G282/F282</f>
        <v>20.404652454662813</v>
      </c>
      <c r="E282" s="17">
        <f xml:space="preserve"> C282 - I282 - 0.75</f>
        <v>21.057452362138676</v>
      </c>
      <c r="F282" s="23">
        <v>253887430.66666666</v>
      </c>
      <c r="G282" s="27">
        <v>269.38520883875299</v>
      </c>
      <c r="H282" s="11">
        <f t="shared" si="91"/>
        <v>-2.1986006632197908E-2</v>
      </c>
      <c r="I282" s="11">
        <f t="shared" si="92"/>
        <v>-1.4027999074758641</v>
      </c>
      <c r="J282" s="3">
        <v>3.2877598472860856E-2</v>
      </c>
      <c r="K282" s="3">
        <v>6.7983367180232693E-2</v>
      </c>
      <c r="L282" s="3">
        <v>5.2658653061057742E-2</v>
      </c>
      <c r="M282" s="3">
        <v>0.17269019427967677</v>
      </c>
      <c r="N282" s="3">
        <v>0.15759378602639362</v>
      </c>
      <c r="O282" s="3">
        <v>0.16721107219897724</v>
      </c>
      <c r="P282" s="3">
        <v>0.16017766852446663</v>
      </c>
      <c r="Q282" s="3">
        <v>0.18880932926338373</v>
      </c>
      <c r="R282" s="13">
        <f t="shared" si="93"/>
        <v>2.0815966000000001</v>
      </c>
      <c r="S282" s="13">
        <f t="shared" si="84"/>
        <v>12.121487999999999</v>
      </c>
      <c r="T282" s="13">
        <f t="shared" si="85"/>
        <v>23.255842000000001</v>
      </c>
      <c r="U282" s="13">
        <f t="shared" si="86"/>
        <v>30.205732999999999</v>
      </c>
      <c r="V282" s="13">
        <f t="shared" si="87"/>
        <v>31.598248000000002</v>
      </c>
      <c r="W282" s="13">
        <f t="shared" si="88"/>
        <v>31.170755</v>
      </c>
      <c r="X282" s="13">
        <f t="shared" si="89"/>
        <v>24.666395000000001</v>
      </c>
      <c r="Y282" s="13">
        <f t="shared" si="90"/>
        <v>5.4758186999999996</v>
      </c>
      <c r="AC282" s="30"/>
      <c r="AD282" s="31"/>
    </row>
    <row r="283" spans="1:30" x14ac:dyDescent="0.2">
      <c r="A283">
        <f t="shared" si="83"/>
        <v>2016.25</v>
      </c>
      <c r="B283" s="22">
        <f t="shared" si="70"/>
        <v>21.222097442203562</v>
      </c>
      <c r="C283" s="22">
        <f xml:space="preserve"> (1000000000/52)*G283/F283</f>
        <v>20.445143059753779</v>
      </c>
      <c r="E283" s="17">
        <f xml:space="preserve"> C283 - I283 - 0.75</f>
        <v>21.119928973861843</v>
      </c>
      <c r="F283" s="23">
        <v>254482427.66666666</v>
      </c>
      <c r="G283" s="27">
        <v>270.552341271599</v>
      </c>
      <c r="H283" s="11">
        <f t="shared" si="91"/>
        <v>-2.1986006632198778E-2</v>
      </c>
      <c r="I283" s="11">
        <f t="shared" si="92"/>
        <v>-1.424785914108063</v>
      </c>
      <c r="J283" s="3">
        <v>3.282147210049273E-2</v>
      </c>
      <c r="K283" s="3">
        <v>6.772698671627278E-2</v>
      </c>
      <c r="L283" s="3">
        <v>5.2358271923670062E-2</v>
      </c>
      <c r="M283" s="3">
        <v>0.17294385378639782</v>
      </c>
      <c r="N283" s="3">
        <v>0.15724097227055603</v>
      </c>
      <c r="O283" s="3">
        <v>0.16653977629948161</v>
      </c>
      <c r="P283" s="3">
        <v>0.1604576411972819</v>
      </c>
      <c r="Q283" s="3">
        <v>0.18985563189618307</v>
      </c>
      <c r="R283" s="13">
        <f t="shared" si="93"/>
        <v>2.0815966000000001</v>
      </c>
      <c r="S283" s="13">
        <f t="shared" si="84"/>
        <v>12.121487999999999</v>
      </c>
      <c r="T283" s="13">
        <f t="shared" si="85"/>
        <v>23.255842000000001</v>
      </c>
      <c r="U283" s="13">
        <f t="shared" si="86"/>
        <v>30.205732999999999</v>
      </c>
      <c r="V283" s="13">
        <f t="shared" si="87"/>
        <v>31.598248000000002</v>
      </c>
      <c r="W283" s="13">
        <f t="shared" si="88"/>
        <v>31.170755</v>
      </c>
      <c r="X283" s="13">
        <f t="shared" si="89"/>
        <v>24.666395000000001</v>
      </c>
      <c r="Y283" s="13">
        <f t="shared" si="90"/>
        <v>5.4758186999999996</v>
      </c>
      <c r="AC283" s="30"/>
      <c r="AD283" s="31"/>
    </row>
    <row r="284" spans="1:30" x14ac:dyDescent="0.2">
      <c r="A284">
        <f t="shared" si="83"/>
        <v>2016.5</v>
      </c>
      <c r="B284" s="22">
        <f t="shared" si="70"/>
        <v>21.223940123708175</v>
      </c>
      <c r="C284" s="22">
        <f xml:space="preserve"> (1000000000/52)*G284/F284</f>
        <v>20.424990863497996</v>
      </c>
      <c r="E284" s="17">
        <f xml:space="preserve"> C284 - I284 - 0.75</f>
        <v>21.121762784238257</v>
      </c>
      <c r="F284" s="23">
        <v>255157841.33333334</v>
      </c>
      <c r="G284" s="27">
        <v>271.00302205512662</v>
      </c>
      <c r="H284" s="11">
        <f t="shared" si="91"/>
        <v>-2.1986006632198598E-2</v>
      </c>
      <c r="I284" s="11">
        <f t="shared" si="92"/>
        <v>-1.4467719207402616</v>
      </c>
      <c r="J284" s="3">
        <v>3.276534572812461E-2</v>
      </c>
      <c r="K284" s="3">
        <v>6.7470606252312881E-2</v>
      </c>
      <c r="L284" s="3">
        <v>5.2057890786282382E-2</v>
      </c>
      <c r="M284" s="3">
        <v>0.17319751329311886</v>
      </c>
      <c r="N284" s="3">
        <v>0.15688815851471843</v>
      </c>
      <c r="O284" s="3">
        <v>0.16586848039998597</v>
      </c>
      <c r="P284" s="3">
        <v>0.16073761387009716</v>
      </c>
      <c r="Q284" s="3">
        <v>0.19090193452898241</v>
      </c>
      <c r="R284" s="13">
        <f t="shared" si="93"/>
        <v>2.0815966000000001</v>
      </c>
      <c r="S284" s="13">
        <f t="shared" si="84"/>
        <v>12.121487999999999</v>
      </c>
      <c r="T284" s="13">
        <f t="shared" si="85"/>
        <v>23.255842000000001</v>
      </c>
      <c r="U284" s="13">
        <f t="shared" si="86"/>
        <v>30.205732999999999</v>
      </c>
      <c r="V284" s="13">
        <f t="shared" si="87"/>
        <v>31.598248000000002</v>
      </c>
      <c r="W284" s="13">
        <f t="shared" si="88"/>
        <v>31.170755</v>
      </c>
      <c r="X284" s="13">
        <f t="shared" si="89"/>
        <v>24.666395000000001</v>
      </c>
      <c r="Y284" s="13">
        <f t="shared" si="90"/>
        <v>5.4758186999999996</v>
      </c>
      <c r="AC284" s="30"/>
      <c r="AD284" s="31"/>
    </row>
    <row r="285" spans="1:30" x14ac:dyDescent="0.2">
      <c r="A285">
        <f t="shared" si="83"/>
        <v>2016.75</v>
      </c>
      <c r="B285" s="22">
        <f t="shared" si="70"/>
        <v>21.180348049575755</v>
      </c>
      <c r="C285" s="22">
        <f xml:space="preserve"> (1000000000/52)*G285/F285</f>
        <v>20.360743838663055</v>
      </c>
      <c r="E285" s="17">
        <f xml:space="preserve"> C285 - I285 - 0.75</f>
        <v>21.07838057321942</v>
      </c>
      <c r="F285" s="23">
        <v>255827446.66666666</v>
      </c>
      <c r="G285" s="27">
        <v>270.85952964092019</v>
      </c>
      <c r="H285" s="11">
        <f t="shared" si="91"/>
        <v>-2.0864813816102251E-2</v>
      </c>
      <c r="I285" s="11">
        <f t="shared" si="92"/>
        <v>-1.4676367345563639</v>
      </c>
      <c r="J285" s="3">
        <v>3.2675633654033802E-2</v>
      </c>
      <c r="K285" s="3">
        <v>6.7263135347880962E-2</v>
      </c>
      <c r="L285" s="3">
        <v>5.188125254077073E-2</v>
      </c>
      <c r="M285" s="3">
        <v>0.17329998902316932</v>
      </c>
      <c r="N285" s="3">
        <v>0.1570180720313179</v>
      </c>
      <c r="O285" s="3">
        <v>0.16498445955120983</v>
      </c>
      <c r="P285" s="3">
        <v>0.16071266898324321</v>
      </c>
      <c r="Q285" s="3">
        <v>0.19216478886837424</v>
      </c>
      <c r="R285" s="13">
        <f t="shared" si="93"/>
        <v>2.0815966000000001</v>
      </c>
      <c r="S285" s="13">
        <f t="shared" si="84"/>
        <v>12.121487999999999</v>
      </c>
      <c r="T285" s="13">
        <f t="shared" si="85"/>
        <v>23.255842000000001</v>
      </c>
      <c r="U285" s="13">
        <f t="shared" si="86"/>
        <v>30.205732999999999</v>
      </c>
      <c r="V285" s="13">
        <f t="shared" si="87"/>
        <v>31.598248000000002</v>
      </c>
      <c r="W285" s="13">
        <f t="shared" si="88"/>
        <v>31.170755</v>
      </c>
      <c r="X285" s="13">
        <f t="shared" si="89"/>
        <v>24.666395000000001</v>
      </c>
      <c r="Y285" s="13">
        <f t="shared" si="90"/>
        <v>5.4758186999999996</v>
      </c>
      <c r="AC285" s="30"/>
      <c r="AD285" s="31"/>
    </row>
    <row r="286" spans="1:30" x14ac:dyDescent="0.2">
      <c r="A286">
        <f t="shared" si="83"/>
        <v>2017</v>
      </c>
      <c r="B286" s="22">
        <f t="shared" si="70"/>
        <v>21.324596715742452</v>
      </c>
      <c r="C286" s="22">
        <f xml:space="preserve"> (1000000000/52)*G286/F286</f>
        <v>20.481028205931345</v>
      </c>
      <c r="E286" s="17">
        <f xml:space="preserve"> C286 - I286 - 0.75</f>
        <v>21.221934790342015</v>
      </c>
      <c r="F286" s="23">
        <v>255538777.66666666</v>
      </c>
      <c r="G286" s="27">
        <v>272.15223948121138</v>
      </c>
      <c r="H286" s="11">
        <f t="shared" si="91"/>
        <v>-2.3269849854305961E-2</v>
      </c>
      <c r="I286" s="11">
        <f t="shared" si="92"/>
        <v>-1.4909065844106699</v>
      </c>
      <c r="J286" s="3">
        <v>3.2582722425124833E-2</v>
      </c>
      <c r="K286" s="3">
        <v>6.7049195013766758E-2</v>
      </c>
      <c r="L286" s="3">
        <v>5.1699708882962894E-2</v>
      </c>
      <c r="M286" s="3">
        <v>0.1733825535296821</v>
      </c>
      <c r="N286" s="3">
        <v>0.15712975632476769</v>
      </c>
      <c r="O286" s="3">
        <v>0.16408648016339142</v>
      </c>
      <c r="P286" s="3">
        <v>0.1606698698993147</v>
      </c>
      <c r="Q286" s="3">
        <v>0.19339971376098955</v>
      </c>
      <c r="R286" s="13">
        <f t="shared" si="93"/>
        <v>2.0815966000000001</v>
      </c>
      <c r="S286" s="13">
        <f t="shared" si="84"/>
        <v>12.121487999999999</v>
      </c>
      <c r="T286" s="13">
        <f t="shared" si="85"/>
        <v>23.255842000000001</v>
      </c>
      <c r="U286" s="13">
        <f t="shared" si="86"/>
        <v>30.205732999999999</v>
      </c>
      <c r="V286" s="13">
        <f t="shared" si="87"/>
        <v>31.598248000000002</v>
      </c>
      <c r="W286" s="13">
        <f t="shared" si="88"/>
        <v>31.170755</v>
      </c>
      <c r="X286" s="13">
        <f t="shared" si="89"/>
        <v>24.666395000000001</v>
      </c>
      <c r="Y286" s="13">
        <f t="shared" si="90"/>
        <v>5.4758186999999996</v>
      </c>
      <c r="AC286" s="30"/>
      <c r="AD286" s="31"/>
    </row>
    <row r="287" spans="1:30" x14ac:dyDescent="0.2">
      <c r="R287" s="13"/>
      <c r="S287" s="13"/>
      <c r="T287" s="13"/>
      <c r="U287" s="13"/>
      <c r="V287" s="13"/>
      <c r="W287" s="13"/>
      <c r="X287" s="13"/>
      <c r="Y287" s="13"/>
    </row>
    <row r="288" spans="1:30" x14ac:dyDescent="0.2">
      <c r="C288" s="22">
        <f>AVERAGE(C10:C286)</f>
        <v>21.505686961341461</v>
      </c>
      <c r="E288" s="19">
        <f>AVERAGE(E10:E286)</f>
        <v>21.513795435796563</v>
      </c>
    </row>
  </sheetData>
  <phoneticPr fontId="1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Readme</vt:lpstr>
      <vt:lpstr>Demog_adj_hours</vt:lpstr>
    </vt:vector>
  </TitlesOfParts>
  <Company>UC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Ramey</dc:creator>
  <cp:lastModifiedBy>Maik Hendrik Wolters</cp:lastModifiedBy>
  <dcterms:created xsi:type="dcterms:W3CDTF">2008-05-28T18:05:10Z</dcterms:created>
  <dcterms:modified xsi:type="dcterms:W3CDTF">2018-05-03T13:22:18Z</dcterms:modified>
</cp:coreProperties>
</file>