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users\Projekte\2015HoursOutputGap\DataArchive_JAE\"/>
    </mc:Choice>
  </mc:AlternateContent>
  <bookViews>
    <workbookView xWindow="240" yWindow="330" windowWidth="15990" windowHeight="7815"/>
  </bookViews>
  <sheets>
    <sheet name="Data" sheetId="1" r:id="rId1"/>
  </sheets>
  <calcPr calcId="152511"/>
</workbook>
</file>

<file path=xl/calcChain.xml><?xml version="1.0" encoding="utf-8"?>
<calcChain xmlns="http://schemas.openxmlformats.org/spreadsheetml/2006/main">
  <c r="V5" i="1" l="1"/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3" i="1"/>
  <c r="AM3" i="1" l="1"/>
  <c r="AH231" i="1"/>
  <c r="AH232" i="1"/>
  <c r="AH233" i="1"/>
  <c r="AH234" i="1"/>
  <c r="AH235" i="1"/>
  <c r="AG231" i="1"/>
  <c r="AG232" i="1"/>
  <c r="AG233" i="1"/>
  <c r="AG234" i="1"/>
  <c r="AG235" i="1"/>
  <c r="AF231" i="1"/>
  <c r="AF232" i="1"/>
  <c r="AF233" i="1"/>
  <c r="AF234" i="1"/>
  <c r="AF235" i="1"/>
  <c r="AE231" i="1"/>
  <c r="AE232" i="1"/>
  <c r="AE233" i="1"/>
  <c r="AE234" i="1"/>
  <c r="AE235" i="1"/>
  <c r="AD231" i="1"/>
  <c r="AD232" i="1"/>
  <c r="AD233" i="1"/>
  <c r="AD234" i="1"/>
  <c r="AD235" i="1"/>
  <c r="AC231" i="1"/>
  <c r="AC232" i="1"/>
  <c r="AC233" i="1"/>
  <c r="AC234" i="1"/>
  <c r="AC235" i="1"/>
  <c r="Z231" i="1"/>
  <c r="Z232" i="1"/>
  <c r="Z233" i="1"/>
  <c r="Z234" i="1"/>
  <c r="Z235" i="1"/>
  <c r="Y231" i="1"/>
  <c r="Y232" i="1"/>
  <c r="Y233" i="1"/>
  <c r="Y234" i="1"/>
  <c r="Y235" i="1"/>
  <c r="X231" i="1"/>
  <c r="X232" i="1"/>
  <c r="X233" i="1"/>
  <c r="X234" i="1"/>
  <c r="X235" i="1"/>
  <c r="V231" i="1"/>
  <c r="V232" i="1"/>
  <c r="V233" i="1"/>
  <c r="V234" i="1"/>
  <c r="V235" i="1"/>
  <c r="U231" i="1"/>
  <c r="AI231" i="1" s="1"/>
  <c r="U232" i="1"/>
  <c r="AI232" i="1" s="1"/>
  <c r="U233" i="1"/>
  <c r="AI233" i="1" s="1"/>
  <c r="U234" i="1"/>
  <c r="AI234" i="1" s="1"/>
  <c r="U235" i="1"/>
  <c r="AI235" i="1" s="1"/>
  <c r="AC230" i="1" l="1"/>
  <c r="AD230" i="1"/>
  <c r="AE230" i="1"/>
  <c r="AF230" i="1"/>
  <c r="AG230" i="1"/>
  <c r="AH230" i="1"/>
  <c r="V230" i="1"/>
  <c r="X230" i="1"/>
  <c r="Y230" i="1"/>
  <c r="Z230" i="1"/>
  <c r="U230" i="1"/>
  <c r="AI230" i="1" s="1"/>
  <c r="Y229" i="1" l="1"/>
  <c r="Z229" i="1"/>
  <c r="X229" i="1"/>
  <c r="AH229" i="1" l="1"/>
  <c r="AG229" i="1"/>
  <c r="AF229" i="1"/>
  <c r="AC229" i="1"/>
  <c r="AD229" i="1"/>
  <c r="AE229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4" i="1"/>
  <c r="V229" i="1" l="1"/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3" i="1"/>
  <c r="AN222" i="1" l="1"/>
  <c r="AN218" i="1"/>
  <c r="AN226" i="1"/>
  <c r="AN210" i="1"/>
  <c r="AN198" i="1"/>
  <c r="AN186" i="1"/>
  <c r="AN174" i="1"/>
  <c r="AN162" i="1"/>
  <c r="AN146" i="1"/>
  <c r="AN134" i="1"/>
  <c r="AN122" i="1"/>
  <c r="AN114" i="1"/>
  <c r="AN98" i="1"/>
  <c r="AN86" i="1"/>
  <c r="AN74" i="1"/>
  <c r="AN66" i="1"/>
  <c r="AN54" i="1"/>
  <c r="AN38" i="1"/>
  <c r="AN30" i="1"/>
  <c r="AN22" i="1"/>
  <c r="AN14" i="1"/>
  <c r="AN6" i="1"/>
  <c r="AN3" i="1"/>
  <c r="AN225" i="1"/>
  <c r="AN221" i="1"/>
  <c r="AN217" i="1"/>
  <c r="AN213" i="1"/>
  <c r="AN209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137" i="1"/>
  <c r="AN133" i="1"/>
  <c r="AN129" i="1"/>
  <c r="AN125" i="1"/>
  <c r="AN121" i="1"/>
  <c r="AN117" i="1"/>
  <c r="AN113" i="1"/>
  <c r="AN109" i="1"/>
  <c r="AN105" i="1"/>
  <c r="AN101" i="1"/>
  <c r="AN97" i="1"/>
  <c r="AN93" i="1"/>
  <c r="AN89" i="1"/>
  <c r="AN85" i="1"/>
  <c r="AN81" i="1"/>
  <c r="AN77" i="1"/>
  <c r="AN73" i="1"/>
  <c r="AN69" i="1"/>
  <c r="AN65" i="1"/>
  <c r="AN61" i="1"/>
  <c r="AN57" i="1"/>
  <c r="AN53" i="1"/>
  <c r="AN49" i="1"/>
  <c r="AN45" i="1"/>
  <c r="AN41" i="1"/>
  <c r="AN37" i="1"/>
  <c r="AN33" i="1"/>
  <c r="AN29" i="1"/>
  <c r="AN25" i="1"/>
  <c r="AN21" i="1"/>
  <c r="AN17" i="1"/>
  <c r="AN13" i="1"/>
  <c r="AN9" i="1"/>
  <c r="AN5" i="1"/>
  <c r="AN214" i="1"/>
  <c r="AN202" i="1"/>
  <c r="AN190" i="1"/>
  <c r="AN178" i="1"/>
  <c r="AN166" i="1"/>
  <c r="AN154" i="1"/>
  <c r="AN142" i="1"/>
  <c r="AN130" i="1"/>
  <c r="AN118" i="1"/>
  <c r="AN106" i="1"/>
  <c r="AN94" i="1"/>
  <c r="AN82" i="1"/>
  <c r="AN70" i="1"/>
  <c r="AN58" i="1"/>
  <c r="AN46" i="1"/>
  <c r="AN18" i="1"/>
  <c r="AN228" i="1"/>
  <c r="AN216" i="1"/>
  <c r="AN208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N152" i="1"/>
  <c r="AN148" i="1"/>
  <c r="AN144" i="1"/>
  <c r="AN140" i="1"/>
  <c r="AN136" i="1"/>
  <c r="AN132" i="1"/>
  <c r="AN128" i="1"/>
  <c r="AN124" i="1"/>
  <c r="AN120" i="1"/>
  <c r="AN116" i="1"/>
  <c r="AN112" i="1"/>
  <c r="AN108" i="1"/>
  <c r="AN104" i="1"/>
  <c r="AN100" i="1"/>
  <c r="AN96" i="1"/>
  <c r="AN92" i="1"/>
  <c r="AN88" i="1"/>
  <c r="AN84" i="1"/>
  <c r="AN80" i="1"/>
  <c r="AN76" i="1"/>
  <c r="AN72" i="1"/>
  <c r="AN68" i="1"/>
  <c r="AN64" i="1"/>
  <c r="AN60" i="1"/>
  <c r="AN56" i="1"/>
  <c r="AN52" i="1"/>
  <c r="AN48" i="1"/>
  <c r="AN44" i="1"/>
  <c r="AN40" i="1"/>
  <c r="AN36" i="1"/>
  <c r="AN32" i="1"/>
  <c r="AN28" i="1"/>
  <c r="AN24" i="1"/>
  <c r="AN20" i="1"/>
  <c r="AN16" i="1"/>
  <c r="AN12" i="1"/>
  <c r="AN8" i="1"/>
  <c r="AN4" i="1"/>
  <c r="AN206" i="1"/>
  <c r="AN194" i="1"/>
  <c r="AN182" i="1"/>
  <c r="AN170" i="1"/>
  <c r="AN158" i="1"/>
  <c r="AN150" i="1"/>
  <c r="AN138" i="1"/>
  <c r="AN126" i="1"/>
  <c r="AN110" i="1"/>
  <c r="AN102" i="1"/>
  <c r="AN90" i="1"/>
  <c r="AN78" i="1"/>
  <c r="AN62" i="1"/>
  <c r="AN50" i="1"/>
  <c r="AN42" i="1"/>
  <c r="AN34" i="1"/>
  <c r="AN26" i="1"/>
  <c r="AN10" i="1"/>
  <c r="AN224" i="1"/>
  <c r="AN220" i="1"/>
  <c r="AN212" i="1"/>
  <c r="AN204" i="1"/>
  <c r="AN227" i="1"/>
  <c r="AN223" i="1"/>
  <c r="AN219" i="1"/>
  <c r="AN215" i="1"/>
  <c r="AN211" i="1"/>
  <c r="AN207" i="1"/>
  <c r="AN203" i="1"/>
  <c r="AN199" i="1"/>
  <c r="AN195" i="1"/>
  <c r="AN191" i="1"/>
  <c r="AN187" i="1"/>
  <c r="AN183" i="1"/>
  <c r="AN179" i="1"/>
  <c r="AN175" i="1"/>
  <c r="AN171" i="1"/>
  <c r="AN167" i="1"/>
  <c r="AN163" i="1"/>
  <c r="AN159" i="1"/>
  <c r="AN155" i="1"/>
  <c r="AN151" i="1"/>
  <c r="AN147" i="1"/>
  <c r="AN143" i="1"/>
  <c r="AN139" i="1"/>
  <c r="AN135" i="1"/>
  <c r="AN131" i="1"/>
  <c r="AN127" i="1"/>
  <c r="AN123" i="1"/>
  <c r="AN119" i="1"/>
  <c r="AN115" i="1"/>
  <c r="AN111" i="1"/>
  <c r="AN107" i="1"/>
  <c r="AN103" i="1"/>
  <c r="AN99" i="1"/>
  <c r="AN95" i="1"/>
  <c r="AN91" i="1"/>
  <c r="AN87" i="1"/>
  <c r="AN83" i="1"/>
  <c r="AN79" i="1"/>
  <c r="AN75" i="1"/>
  <c r="AN71" i="1"/>
  <c r="AN67" i="1"/>
  <c r="AN63" i="1"/>
  <c r="AN59" i="1"/>
  <c r="AN55" i="1"/>
  <c r="AN51" i="1"/>
  <c r="AN47" i="1"/>
  <c r="AN43" i="1"/>
  <c r="AN39" i="1"/>
  <c r="AN35" i="1"/>
  <c r="AN31" i="1"/>
  <c r="AN27" i="1"/>
  <c r="AN23" i="1"/>
  <c r="AN233" i="1"/>
  <c r="AN231" i="1"/>
  <c r="AN232" i="1"/>
  <c r="AN234" i="1"/>
  <c r="AN235" i="1"/>
  <c r="AN230" i="1"/>
  <c r="AN229" i="1"/>
  <c r="AN19" i="1"/>
  <c r="AN15" i="1"/>
  <c r="AN11" i="1"/>
  <c r="AN7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3" i="1"/>
  <c r="AK225" i="1" l="1"/>
  <c r="AK217" i="1"/>
  <c r="AK205" i="1"/>
  <c r="AK197" i="1"/>
  <c r="AK181" i="1"/>
  <c r="AK173" i="1"/>
  <c r="AK165" i="1"/>
  <c r="AK157" i="1"/>
  <c r="AK149" i="1"/>
  <c r="AK141" i="1"/>
  <c r="AK133" i="1"/>
  <c r="AK125" i="1"/>
  <c r="AK117" i="1"/>
  <c r="AK109" i="1"/>
  <c r="AK101" i="1"/>
  <c r="AK93" i="1"/>
  <c r="AK85" i="1"/>
  <c r="AK77" i="1"/>
  <c r="AK69" i="1"/>
  <c r="AK61" i="1"/>
  <c r="AK53" i="1"/>
  <c r="AK45" i="1"/>
  <c r="AK37" i="1"/>
  <c r="AK29" i="1"/>
  <c r="AK21" i="1"/>
  <c r="AK13" i="1"/>
  <c r="AK9" i="1"/>
  <c r="AK5" i="1"/>
  <c r="AK228" i="1"/>
  <c r="AK224" i="1"/>
  <c r="AK220" i="1"/>
  <c r="AK216" i="1"/>
  <c r="AK212" i="1"/>
  <c r="AK208" i="1"/>
  <c r="AK204" i="1"/>
  <c r="AK200" i="1"/>
  <c r="AK196" i="1"/>
  <c r="AK192" i="1"/>
  <c r="AK188" i="1"/>
  <c r="AK184" i="1"/>
  <c r="AK180" i="1"/>
  <c r="AK176" i="1"/>
  <c r="AK172" i="1"/>
  <c r="AK168" i="1"/>
  <c r="AK164" i="1"/>
  <c r="AK160" i="1"/>
  <c r="AK156" i="1"/>
  <c r="AK152" i="1"/>
  <c r="AK148" i="1"/>
  <c r="AK144" i="1"/>
  <c r="AK140" i="1"/>
  <c r="AK136" i="1"/>
  <c r="AK132" i="1"/>
  <c r="AK128" i="1"/>
  <c r="AK124" i="1"/>
  <c r="AK120" i="1"/>
  <c r="AK116" i="1"/>
  <c r="AK112" i="1"/>
  <c r="AK108" i="1"/>
  <c r="AK104" i="1"/>
  <c r="AK100" i="1"/>
  <c r="AK96" i="1"/>
  <c r="AK92" i="1"/>
  <c r="AK88" i="1"/>
  <c r="AK84" i="1"/>
  <c r="AK80" i="1"/>
  <c r="AK76" i="1"/>
  <c r="AK72" i="1"/>
  <c r="AK68" i="1"/>
  <c r="AK64" i="1"/>
  <c r="AK60" i="1"/>
  <c r="AK56" i="1"/>
  <c r="AK52" i="1"/>
  <c r="AK48" i="1"/>
  <c r="AK44" i="1"/>
  <c r="AK40" i="1"/>
  <c r="AK36" i="1"/>
  <c r="AK32" i="1"/>
  <c r="AK28" i="1"/>
  <c r="AK24" i="1"/>
  <c r="AK20" i="1"/>
  <c r="AK16" i="1"/>
  <c r="AK12" i="1"/>
  <c r="AK8" i="1"/>
  <c r="AK4" i="1"/>
  <c r="AK213" i="1"/>
  <c r="AK201" i="1"/>
  <c r="AK189" i="1"/>
  <c r="AK161" i="1"/>
  <c r="AL3" i="1"/>
  <c r="AL221" i="1"/>
  <c r="AK227" i="1"/>
  <c r="AK223" i="1"/>
  <c r="AK219" i="1"/>
  <c r="AK215" i="1"/>
  <c r="AK211" i="1"/>
  <c r="AK207" i="1"/>
  <c r="AK203" i="1"/>
  <c r="AK199" i="1"/>
  <c r="AK195" i="1"/>
  <c r="AK191" i="1"/>
  <c r="AK187" i="1"/>
  <c r="AK183" i="1"/>
  <c r="AK179" i="1"/>
  <c r="AK175" i="1"/>
  <c r="AK171" i="1"/>
  <c r="AK167" i="1"/>
  <c r="AK163" i="1"/>
  <c r="AK159" i="1"/>
  <c r="AK155" i="1"/>
  <c r="AK151" i="1"/>
  <c r="AK147" i="1"/>
  <c r="AK143" i="1"/>
  <c r="AK139" i="1"/>
  <c r="AK135" i="1"/>
  <c r="AK131" i="1"/>
  <c r="AK127" i="1"/>
  <c r="AK123" i="1"/>
  <c r="AK119" i="1"/>
  <c r="AK115" i="1"/>
  <c r="AK111" i="1"/>
  <c r="AK107" i="1"/>
  <c r="AK103" i="1"/>
  <c r="AK99" i="1"/>
  <c r="AK95" i="1"/>
  <c r="AK91" i="1"/>
  <c r="AK87" i="1"/>
  <c r="AK83" i="1"/>
  <c r="AK79" i="1"/>
  <c r="AK75" i="1"/>
  <c r="AK71" i="1"/>
  <c r="AK67" i="1"/>
  <c r="AK63" i="1"/>
  <c r="AK59" i="1"/>
  <c r="AK55" i="1"/>
  <c r="AK51" i="1"/>
  <c r="AK47" i="1"/>
  <c r="AK43" i="1"/>
  <c r="AK39" i="1"/>
  <c r="AK35" i="1"/>
  <c r="AK31" i="1"/>
  <c r="AK27" i="1"/>
  <c r="AK23" i="1"/>
  <c r="AK234" i="1"/>
  <c r="AK232" i="1"/>
  <c r="AK231" i="1"/>
  <c r="AK233" i="1"/>
  <c r="AK235" i="1"/>
  <c r="AK230" i="1"/>
  <c r="AK229" i="1"/>
  <c r="AK19" i="1"/>
  <c r="AK15" i="1"/>
  <c r="AK11" i="1"/>
  <c r="AK7" i="1"/>
  <c r="AK221" i="1"/>
  <c r="AK209" i="1"/>
  <c r="AK193" i="1"/>
  <c r="AK185" i="1"/>
  <c r="AK177" i="1"/>
  <c r="AK169" i="1"/>
  <c r="AK153" i="1"/>
  <c r="AK145" i="1"/>
  <c r="AK137" i="1"/>
  <c r="AK129" i="1"/>
  <c r="AK121" i="1"/>
  <c r="AK113" i="1"/>
  <c r="AK105" i="1"/>
  <c r="AK97" i="1"/>
  <c r="AK89" i="1"/>
  <c r="AK81" i="1"/>
  <c r="AK73" i="1"/>
  <c r="AK65" i="1"/>
  <c r="AK57" i="1"/>
  <c r="AK49" i="1"/>
  <c r="AK41" i="1"/>
  <c r="AK33" i="1"/>
  <c r="AK25" i="1"/>
  <c r="AK17" i="1"/>
  <c r="AL225" i="1"/>
  <c r="AL217" i="1"/>
  <c r="AK226" i="1"/>
  <c r="AK222" i="1"/>
  <c r="AK218" i="1"/>
  <c r="AK214" i="1"/>
  <c r="AK210" i="1"/>
  <c r="AK206" i="1"/>
  <c r="AK202" i="1"/>
  <c r="AK198" i="1"/>
  <c r="AK194" i="1"/>
  <c r="AK190" i="1"/>
  <c r="AK186" i="1"/>
  <c r="AK182" i="1"/>
  <c r="AK178" i="1"/>
  <c r="AK174" i="1"/>
  <c r="AK170" i="1"/>
  <c r="AK166" i="1"/>
  <c r="AK162" i="1"/>
  <c r="AK158" i="1"/>
  <c r="AK154" i="1"/>
  <c r="AK150" i="1"/>
  <c r="AK146" i="1"/>
  <c r="AK142" i="1"/>
  <c r="AK138" i="1"/>
  <c r="AK134" i="1"/>
  <c r="AK130" i="1"/>
  <c r="AK126" i="1"/>
  <c r="AK122" i="1"/>
  <c r="AK118" i="1"/>
  <c r="AK114" i="1"/>
  <c r="AK110" i="1"/>
  <c r="AK106" i="1"/>
  <c r="AK102" i="1"/>
  <c r="AK98" i="1"/>
  <c r="AK94" i="1"/>
  <c r="AK90" i="1"/>
  <c r="AK86" i="1"/>
  <c r="AK82" i="1"/>
  <c r="AK78" i="1"/>
  <c r="AK74" i="1"/>
  <c r="AK70" i="1"/>
  <c r="AK66" i="1"/>
  <c r="AK62" i="1"/>
  <c r="AK58" i="1"/>
  <c r="AK54" i="1"/>
  <c r="AK50" i="1"/>
  <c r="AK46" i="1"/>
  <c r="AK42" i="1"/>
  <c r="AK38" i="1"/>
  <c r="AK34" i="1"/>
  <c r="AK30" i="1"/>
  <c r="AK26" i="1"/>
  <c r="AK22" i="1"/>
  <c r="AK18" i="1"/>
  <c r="AK14" i="1"/>
  <c r="AK10" i="1"/>
  <c r="AK6" i="1"/>
  <c r="AL213" i="1"/>
  <c r="AL201" i="1"/>
  <c r="AL189" i="1"/>
  <c r="AL173" i="1"/>
  <c r="AL161" i="1"/>
  <c r="AL153" i="1"/>
  <c r="AL137" i="1"/>
  <c r="AL129" i="1"/>
  <c r="AL117" i="1"/>
  <c r="AL105" i="1"/>
  <c r="AL89" i="1"/>
  <c r="AL77" i="1"/>
  <c r="AL69" i="1"/>
  <c r="AL57" i="1"/>
  <c r="AL45" i="1"/>
  <c r="AL37" i="1"/>
  <c r="AL25" i="1"/>
  <c r="AL17" i="1"/>
  <c r="AL9" i="1"/>
  <c r="AL228" i="1"/>
  <c r="AL224" i="1"/>
  <c r="AL220" i="1"/>
  <c r="AL216" i="1"/>
  <c r="AL212" i="1"/>
  <c r="AL20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140" i="1"/>
  <c r="AL136" i="1"/>
  <c r="AL132" i="1"/>
  <c r="AL128" i="1"/>
  <c r="AL124" i="1"/>
  <c r="AL120" i="1"/>
  <c r="AL116" i="1"/>
  <c r="AL112" i="1"/>
  <c r="AL108" i="1"/>
  <c r="AL104" i="1"/>
  <c r="AL100" i="1"/>
  <c r="AL96" i="1"/>
  <c r="AL92" i="1"/>
  <c r="AL88" i="1"/>
  <c r="AL84" i="1"/>
  <c r="AL80" i="1"/>
  <c r="AL76" i="1"/>
  <c r="AL72" i="1"/>
  <c r="AL68" i="1"/>
  <c r="AL64" i="1"/>
  <c r="AL60" i="1"/>
  <c r="AL56" i="1"/>
  <c r="AL52" i="1"/>
  <c r="AL48" i="1"/>
  <c r="AL44" i="1"/>
  <c r="AL40" i="1"/>
  <c r="AL36" i="1"/>
  <c r="AL32" i="1"/>
  <c r="AL28" i="1"/>
  <c r="AL24" i="1"/>
  <c r="AL20" i="1"/>
  <c r="AL16" i="1"/>
  <c r="AL12" i="1"/>
  <c r="AL8" i="1"/>
  <c r="AL4" i="1"/>
  <c r="AL205" i="1"/>
  <c r="AL193" i="1"/>
  <c r="AL181" i="1"/>
  <c r="AL169" i="1"/>
  <c r="AL157" i="1"/>
  <c r="AL145" i="1"/>
  <c r="AL133" i="1"/>
  <c r="AL121" i="1"/>
  <c r="AL109" i="1"/>
  <c r="AL97" i="1"/>
  <c r="AL81" i="1"/>
  <c r="AL65" i="1"/>
  <c r="AL53" i="1"/>
  <c r="AL41" i="1"/>
  <c r="AL21" i="1"/>
  <c r="AL227" i="1"/>
  <c r="AL219" i="1"/>
  <c r="AL215" i="1"/>
  <c r="AL211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151" i="1"/>
  <c r="AL147" i="1"/>
  <c r="AL143" i="1"/>
  <c r="AL139" i="1"/>
  <c r="AL135" i="1"/>
  <c r="AL131" i="1"/>
  <c r="AL127" i="1"/>
  <c r="AL123" i="1"/>
  <c r="AL119" i="1"/>
  <c r="AL115" i="1"/>
  <c r="AL111" i="1"/>
  <c r="AL107" i="1"/>
  <c r="AL103" i="1"/>
  <c r="AL99" i="1"/>
  <c r="AL95" i="1"/>
  <c r="AL91" i="1"/>
  <c r="AL87" i="1"/>
  <c r="AL83" i="1"/>
  <c r="AL79" i="1"/>
  <c r="AL75" i="1"/>
  <c r="AL71" i="1"/>
  <c r="AL67" i="1"/>
  <c r="AL63" i="1"/>
  <c r="AL59" i="1"/>
  <c r="AL55" i="1"/>
  <c r="AL51" i="1"/>
  <c r="AL47" i="1"/>
  <c r="AL43" i="1"/>
  <c r="AL39" i="1"/>
  <c r="AL35" i="1"/>
  <c r="AL31" i="1"/>
  <c r="AL27" i="1"/>
  <c r="AL232" i="1"/>
  <c r="AL23" i="1"/>
  <c r="AL235" i="1"/>
  <c r="AL234" i="1"/>
  <c r="AL231" i="1"/>
  <c r="AL233" i="1"/>
  <c r="AL230" i="1"/>
  <c r="AL229" i="1"/>
  <c r="AL19" i="1"/>
  <c r="AL15" i="1"/>
  <c r="AL11" i="1"/>
  <c r="AL7" i="1"/>
  <c r="AL209" i="1"/>
  <c r="AL197" i="1"/>
  <c r="AL185" i="1"/>
  <c r="AL177" i="1"/>
  <c r="AL165" i="1"/>
  <c r="AL149" i="1"/>
  <c r="AL141" i="1"/>
  <c r="AL125" i="1"/>
  <c r="AL113" i="1"/>
  <c r="AL101" i="1"/>
  <c r="AL93" i="1"/>
  <c r="AL85" i="1"/>
  <c r="AL73" i="1"/>
  <c r="AL61" i="1"/>
  <c r="AL49" i="1"/>
  <c r="AL33" i="1"/>
  <c r="AL29" i="1"/>
  <c r="AL13" i="1"/>
  <c r="AL5" i="1"/>
  <c r="AL223" i="1"/>
  <c r="AL226" i="1"/>
  <c r="AL222" i="1"/>
  <c r="AL218" i="1"/>
  <c r="AL214" i="1"/>
  <c r="AL210" i="1"/>
  <c r="AL206" i="1"/>
  <c r="AL202" i="1"/>
  <c r="AL198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138" i="1"/>
  <c r="AL134" i="1"/>
  <c r="AL130" i="1"/>
  <c r="AL126" i="1"/>
  <c r="AL122" i="1"/>
  <c r="AL118" i="1"/>
  <c r="AL114" i="1"/>
  <c r="AL110" i="1"/>
  <c r="AL106" i="1"/>
  <c r="AL102" i="1"/>
  <c r="AL98" i="1"/>
  <c r="AL94" i="1"/>
  <c r="AL90" i="1"/>
  <c r="AL86" i="1"/>
  <c r="AL82" i="1"/>
  <c r="AL78" i="1"/>
  <c r="AL74" i="1"/>
  <c r="AL70" i="1"/>
  <c r="AL66" i="1"/>
  <c r="AL62" i="1"/>
  <c r="AL58" i="1"/>
  <c r="AL54" i="1"/>
  <c r="AL50" i="1"/>
  <c r="AL46" i="1"/>
  <c r="AL42" i="1"/>
  <c r="AL38" i="1"/>
  <c r="AL34" i="1"/>
  <c r="AL30" i="1"/>
  <c r="AL26" i="1"/>
  <c r="AL22" i="1"/>
  <c r="AL18" i="1"/>
  <c r="AL14" i="1"/>
  <c r="AL10" i="1"/>
  <c r="AL6" i="1"/>
  <c r="AK3" i="1"/>
  <c r="V3" i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AJ225" i="1" l="1"/>
  <c r="AJ221" i="1"/>
  <c r="AJ217" i="1"/>
  <c r="AJ209" i="1"/>
  <c r="AJ201" i="1"/>
  <c r="AJ185" i="1"/>
  <c r="AJ173" i="1"/>
  <c r="AJ161" i="1"/>
  <c r="AJ153" i="1"/>
  <c r="AJ141" i="1"/>
  <c r="AJ129" i="1"/>
  <c r="AJ117" i="1"/>
  <c r="AJ105" i="1"/>
  <c r="AJ93" i="1"/>
  <c r="AJ81" i="1"/>
  <c r="AJ69" i="1"/>
  <c r="AJ57" i="1"/>
  <c r="AJ45" i="1"/>
  <c r="AJ29" i="1"/>
  <c r="AJ21" i="1"/>
  <c r="AJ13" i="1"/>
  <c r="AJ228" i="1"/>
  <c r="AJ224" i="1"/>
  <c r="AJ220" i="1"/>
  <c r="AJ216" i="1"/>
  <c r="AJ212" i="1"/>
  <c r="AJ208" i="1"/>
  <c r="AJ204" i="1"/>
  <c r="AJ200" i="1"/>
  <c r="AJ196" i="1"/>
  <c r="AJ192" i="1"/>
  <c r="AJ188" i="1"/>
  <c r="AJ184" i="1"/>
  <c r="AJ180" i="1"/>
  <c r="AJ176" i="1"/>
  <c r="AJ172" i="1"/>
  <c r="AJ168" i="1"/>
  <c r="AJ164" i="1"/>
  <c r="AJ160" i="1"/>
  <c r="AJ156" i="1"/>
  <c r="AJ152" i="1"/>
  <c r="AJ148" i="1"/>
  <c r="AJ144" i="1"/>
  <c r="AJ140" i="1"/>
  <c r="AJ136" i="1"/>
  <c r="AJ132" i="1"/>
  <c r="AJ128" i="1"/>
  <c r="AJ124" i="1"/>
  <c r="AJ120" i="1"/>
  <c r="AJ116" i="1"/>
  <c r="AJ112" i="1"/>
  <c r="AJ108" i="1"/>
  <c r="AJ104" i="1"/>
  <c r="AJ100" i="1"/>
  <c r="AJ96" i="1"/>
  <c r="AJ92" i="1"/>
  <c r="AJ88" i="1"/>
  <c r="AJ84" i="1"/>
  <c r="AJ80" i="1"/>
  <c r="AJ76" i="1"/>
  <c r="AJ72" i="1"/>
  <c r="AJ68" i="1"/>
  <c r="AJ64" i="1"/>
  <c r="AJ60" i="1"/>
  <c r="AJ56" i="1"/>
  <c r="AJ52" i="1"/>
  <c r="AJ48" i="1"/>
  <c r="AJ44" i="1"/>
  <c r="AJ40" i="1"/>
  <c r="AJ36" i="1"/>
  <c r="AJ32" i="1"/>
  <c r="AJ28" i="1"/>
  <c r="AJ24" i="1"/>
  <c r="AJ20" i="1"/>
  <c r="AJ16" i="1"/>
  <c r="AJ12" i="1"/>
  <c r="AJ8" i="1"/>
  <c r="AJ4" i="1"/>
  <c r="AJ205" i="1"/>
  <c r="AJ193" i="1"/>
  <c r="AJ181" i="1"/>
  <c r="AJ169" i="1"/>
  <c r="AJ157" i="1"/>
  <c r="AJ145" i="1"/>
  <c r="AJ133" i="1"/>
  <c r="AJ121" i="1"/>
  <c r="AJ109" i="1"/>
  <c r="AJ97" i="1"/>
  <c r="AJ85" i="1"/>
  <c r="AJ73" i="1"/>
  <c r="AJ61" i="1"/>
  <c r="AJ49" i="1"/>
  <c r="AJ37" i="1"/>
  <c r="AJ17" i="1"/>
  <c r="AJ5" i="1"/>
  <c r="AJ227" i="1"/>
  <c r="AJ219" i="1"/>
  <c r="AJ211" i="1"/>
  <c r="AJ199" i="1"/>
  <c r="AJ191" i="1"/>
  <c r="AJ183" i="1"/>
  <c r="AJ175" i="1"/>
  <c r="AJ163" i="1"/>
  <c r="AJ155" i="1"/>
  <c r="AJ147" i="1"/>
  <c r="AJ139" i="1"/>
  <c r="AJ131" i="1"/>
  <c r="AJ119" i="1"/>
  <c r="AJ111" i="1"/>
  <c r="AJ103" i="1"/>
  <c r="AJ91" i="1"/>
  <c r="AJ83" i="1"/>
  <c r="AJ75" i="1"/>
  <c r="AJ67" i="1"/>
  <c r="AJ59" i="1"/>
  <c r="AJ51" i="1"/>
  <c r="AJ39" i="1"/>
  <c r="AJ31" i="1"/>
  <c r="AJ15" i="1"/>
  <c r="AJ213" i="1"/>
  <c r="AJ197" i="1"/>
  <c r="AJ189" i="1"/>
  <c r="AJ177" i="1"/>
  <c r="AJ165" i="1"/>
  <c r="AJ149" i="1"/>
  <c r="AJ137" i="1"/>
  <c r="AJ125" i="1"/>
  <c r="AJ113" i="1"/>
  <c r="AJ101" i="1"/>
  <c r="AJ89" i="1"/>
  <c r="AJ77" i="1"/>
  <c r="AJ65" i="1"/>
  <c r="AJ53" i="1"/>
  <c r="AJ41" i="1"/>
  <c r="AJ33" i="1"/>
  <c r="AJ25" i="1"/>
  <c r="AJ9" i="1"/>
  <c r="AJ223" i="1"/>
  <c r="AJ215" i="1"/>
  <c r="AJ207" i="1"/>
  <c r="AJ203" i="1"/>
  <c r="AJ195" i="1"/>
  <c r="AJ187" i="1"/>
  <c r="AJ179" i="1"/>
  <c r="AJ171" i="1"/>
  <c r="AJ167" i="1"/>
  <c r="AJ159" i="1"/>
  <c r="AJ151" i="1"/>
  <c r="AJ143" i="1"/>
  <c r="AJ135" i="1"/>
  <c r="AJ127" i="1"/>
  <c r="AJ123" i="1"/>
  <c r="AJ115" i="1"/>
  <c r="AJ107" i="1"/>
  <c r="AJ99" i="1"/>
  <c r="AJ95" i="1"/>
  <c r="AJ87" i="1"/>
  <c r="AJ79" i="1"/>
  <c r="AJ71" i="1"/>
  <c r="AJ63" i="1"/>
  <c r="AJ55" i="1"/>
  <c r="AJ47" i="1"/>
  <c r="AJ43" i="1"/>
  <c r="AJ35" i="1"/>
  <c r="AJ27" i="1"/>
  <c r="AJ23" i="1"/>
  <c r="AJ234" i="1"/>
  <c r="AJ233" i="1"/>
  <c r="AJ235" i="1"/>
  <c r="AJ231" i="1"/>
  <c r="AJ232" i="1"/>
  <c r="AJ230" i="1"/>
  <c r="AJ229" i="1"/>
  <c r="AJ19" i="1"/>
  <c r="AJ11" i="1"/>
  <c r="AJ7" i="1"/>
  <c r="AJ226" i="1"/>
  <c r="AJ222" i="1"/>
  <c r="AJ218" i="1"/>
  <c r="AJ214" i="1"/>
  <c r="AJ210" i="1"/>
  <c r="AJ206" i="1"/>
  <c r="AJ202" i="1"/>
  <c r="AJ198" i="1"/>
  <c r="AJ194" i="1"/>
  <c r="AJ190" i="1"/>
  <c r="AJ186" i="1"/>
  <c r="AJ182" i="1"/>
  <c r="AJ178" i="1"/>
  <c r="AJ174" i="1"/>
  <c r="AJ170" i="1"/>
  <c r="AJ166" i="1"/>
  <c r="AJ162" i="1"/>
  <c r="AJ158" i="1"/>
  <c r="AJ154" i="1"/>
  <c r="AJ150" i="1"/>
  <c r="AJ146" i="1"/>
  <c r="AJ142" i="1"/>
  <c r="AJ138" i="1"/>
  <c r="AJ134" i="1"/>
  <c r="AJ130" i="1"/>
  <c r="AJ126" i="1"/>
  <c r="AJ122" i="1"/>
  <c r="AJ118" i="1"/>
  <c r="AJ114" i="1"/>
  <c r="AJ110" i="1"/>
  <c r="AJ106" i="1"/>
  <c r="AJ102" i="1"/>
  <c r="AJ98" i="1"/>
  <c r="AJ94" i="1"/>
  <c r="AJ90" i="1"/>
  <c r="AJ86" i="1"/>
  <c r="AJ82" i="1"/>
  <c r="AJ78" i="1"/>
  <c r="AJ74" i="1"/>
  <c r="AJ70" i="1"/>
  <c r="AJ66" i="1"/>
  <c r="AJ62" i="1"/>
  <c r="AJ58" i="1"/>
  <c r="AJ54" i="1"/>
  <c r="AJ50" i="1"/>
  <c r="AJ46" i="1"/>
  <c r="AJ42" i="1"/>
  <c r="AJ38" i="1"/>
  <c r="AJ34" i="1"/>
  <c r="AJ30" i="1"/>
  <c r="AJ26" i="1"/>
  <c r="AJ22" i="1"/>
  <c r="AJ18" i="1"/>
  <c r="AJ14" i="1"/>
  <c r="AJ10" i="1"/>
  <c r="AJ6" i="1"/>
  <c r="AM63" i="1"/>
  <c r="AM23" i="1"/>
  <c r="AM233" i="1"/>
  <c r="AM234" i="1"/>
  <c r="AM235" i="1"/>
  <c r="AM231" i="1"/>
  <c r="AM232" i="1"/>
  <c r="AM230" i="1"/>
  <c r="AM221" i="1"/>
  <c r="AM225" i="1"/>
  <c r="AM227" i="1"/>
  <c r="AM223" i="1"/>
  <c r="AM226" i="1"/>
  <c r="AM228" i="1"/>
  <c r="AM224" i="1"/>
  <c r="AM219" i="1"/>
  <c r="AM222" i="1"/>
  <c r="AM220" i="1"/>
  <c r="AM229" i="1"/>
  <c r="AM207" i="1"/>
  <c r="AM195" i="1"/>
  <c r="AM187" i="1"/>
  <c r="AM175" i="1"/>
  <c r="AM167" i="1"/>
  <c r="AM155" i="1"/>
  <c r="AM143" i="1"/>
  <c r="AM135" i="1"/>
  <c r="AM123" i="1"/>
  <c r="AM111" i="1"/>
  <c r="AM103" i="1"/>
  <c r="AM91" i="1"/>
  <c r="AM83" i="1"/>
  <c r="AM71" i="1"/>
  <c r="AM67" i="1"/>
  <c r="AM59" i="1"/>
  <c r="AM215" i="1"/>
  <c r="AM199" i="1"/>
  <c r="AM183" i="1"/>
  <c r="AM163" i="1"/>
  <c r="AM147" i="1"/>
  <c r="AM131" i="1"/>
  <c r="AM115" i="1"/>
  <c r="AM99" i="1"/>
  <c r="AM79" i="1"/>
  <c r="AM51" i="1"/>
  <c r="AM211" i="1"/>
  <c r="AM203" i="1"/>
  <c r="AM191" i="1"/>
  <c r="AM179" i="1"/>
  <c r="AM171" i="1"/>
  <c r="AM159" i="1"/>
  <c r="AM151" i="1"/>
  <c r="AM139" i="1"/>
  <c r="AM127" i="1"/>
  <c r="AM119" i="1"/>
  <c r="AM107" i="1"/>
  <c r="AM95" i="1"/>
  <c r="AM87" i="1"/>
  <c r="AM75" i="1"/>
  <c r="AM55" i="1"/>
  <c r="AM47" i="1"/>
  <c r="AM35" i="1"/>
  <c r="AM18" i="1"/>
  <c r="AM10" i="1"/>
  <c r="AM218" i="1"/>
  <c r="AM210" i="1"/>
  <c r="AM198" i="1"/>
  <c r="AM186" i="1"/>
  <c r="AM174" i="1"/>
  <c r="AM162" i="1"/>
  <c r="AM150" i="1"/>
  <c r="AM142" i="1"/>
  <c r="AM130" i="1"/>
  <c r="AM122" i="1"/>
  <c r="AM110" i="1"/>
  <c r="AM98" i="1"/>
  <c r="AM82" i="1"/>
  <c r="AM17" i="1"/>
  <c r="AM43" i="1"/>
  <c r="AM31" i="1"/>
  <c r="AM22" i="1"/>
  <c r="AM6" i="1"/>
  <c r="AM214" i="1"/>
  <c r="AM202" i="1"/>
  <c r="AM190" i="1"/>
  <c r="AM178" i="1"/>
  <c r="AM166" i="1"/>
  <c r="AM158" i="1"/>
  <c r="AM146" i="1"/>
  <c r="AM134" i="1"/>
  <c r="AM114" i="1"/>
  <c r="AM102" i="1"/>
  <c r="AM90" i="1"/>
  <c r="AM78" i="1"/>
  <c r="AM70" i="1"/>
  <c r="AM58" i="1"/>
  <c r="AM30" i="1"/>
  <c r="AM205" i="1"/>
  <c r="AM201" i="1"/>
  <c r="AM197" i="1"/>
  <c r="AM193" i="1"/>
  <c r="AM189" i="1"/>
  <c r="AM185" i="1"/>
  <c r="AM181" i="1"/>
  <c r="AM177" i="1"/>
  <c r="AM173" i="1"/>
  <c r="AM169" i="1"/>
  <c r="AM165" i="1"/>
  <c r="AM161" i="1"/>
  <c r="AM157" i="1"/>
  <c r="AM153" i="1"/>
  <c r="AM149" i="1"/>
  <c r="AM145" i="1"/>
  <c r="AM141" i="1"/>
  <c r="AM137" i="1"/>
  <c r="AM133" i="1"/>
  <c r="AM129" i="1"/>
  <c r="AM125" i="1"/>
  <c r="AM121" i="1"/>
  <c r="AM117" i="1"/>
  <c r="AM113" i="1"/>
  <c r="AM109" i="1"/>
  <c r="AM105" i="1"/>
  <c r="AM101" i="1"/>
  <c r="AM97" i="1"/>
  <c r="AM93" i="1"/>
  <c r="AM89" i="1"/>
  <c r="AM85" i="1"/>
  <c r="AM81" i="1"/>
  <c r="AM77" i="1"/>
  <c r="AM73" i="1"/>
  <c r="AM69" i="1"/>
  <c r="AM65" i="1"/>
  <c r="AM61" i="1"/>
  <c r="AM57" i="1"/>
  <c r="AM53" i="1"/>
  <c r="AM49" i="1"/>
  <c r="AM45" i="1"/>
  <c r="AM41" i="1"/>
  <c r="AM37" i="1"/>
  <c r="AM33" i="1"/>
  <c r="AM29" i="1"/>
  <c r="AM25" i="1"/>
  <c r="AM20" i="1"/>
  <c r="AM16" i="1"/>
  <c r="AM12" i="1"/>
  <c r="AM8" i="1"/>
  <c r="AM4" i="1"/>
  <c r="AM39" i="1"/>
  <c r="AM27" i="1"/>
  <c r="AM14" i="1"/>
  <c r="AM206" i="1"/>
  <c r="AM194" i="1"/>
  <c r="AM182" i="1"/>
  <c r="AM170" i="1"/>
  <c r="AM154" i="1"/>
  <c r="AM138" i="1"/>
  <c r="AM126" i="1"/>
  <c r="AM118" i="1"/>
  <c r="AM106" i="1"/>
  <c r="AM94" i="1"/>
  <c r="AM86" i="1"/>
  <c r="AM74" i="1"/>
  <c r="AM66" i="1"/>
  <c r="AM62" i="1"/>
  <c r="AM54" i="1"/>
  <c r="AM50" i="1"/>
  <c r="AM46" i="1"/>
  <c r="AM42" i="1"/>
  <c r="AM38" i="1"/>
  <c r="AM34" i="1"/>
  <c r="AM26" i="1"/>
  <c r="AM21" i="1"/>
  <c r="AM13" i="1"/>
  <c r="AM9" i="1"/>
  <c r="AM5" i="1"/>
  <c r="AM217" i="1"/>
  <c r="AM213" i="1"/>
  <c r="AM209" i="1"/>
  <c r="AM216" i="1"/>
  <c r="AM212" i="1"/>
  <c r="AM20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M140" i="1"/>
  <c r="AM136" i="1"/>
  <c r="AM132" i="1"/>
  <c r="AM128" i="1"/>
  <c r="AM124" i="1"/>
  <c r="AM120" i="1"/>
  <c r="AM116" i="1"/>
  <c r="AM112" i="1"/>
  <c r="AM108" i="1"/>
  <c r="AM104" i="1"/>
  <c r="AM100" i="1"/>
  <c r="AM96" i="1"/>
  <c r="AM92" i="1"/>
  <c r="AM88" i="1"/>
  <c r="AM84" i="1"/>
  <c r="AM80" i="1"/>
  <c r="AM76" i="1"/>
  <c r="AM72" i="1"/>
  <c r="AM68" i="1"/>
  <c r="AM64" i="1"/>
  <c r="AM60" i="1"/>
  <c r="AM56" i="1"/>
  <c r="AM52" i="1"/>
  <c r="AM48" i="1"/>
  <c r="AM44" i="1"/>
  <c r="AM40" i="1"/>
  <c r="AM36" i="1"/>
  <c r="AM32" i="1"/>
  <c r="AM28" i="1"/>
  <c r="AM24" i="1"/>
  <c r="AM19" i="1"/>
  <c r="AM15" i="1"/>
  <c r="AM11" i="1"/>
  <c r="AM7" i="1"/>
  <c r="AJ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4" i="1"/>
  <c r="U229" i="1" l="1"/>
  <c r="AI229" i="1" s="1"/>
  <c r="AH228" i="1"/>
  <c r="AF228" i="1"/>
  <c r="AG228" i="1"/>
  <c r="U228" i="1" l="1"/>
  <c r="AI228" i="1" s="1"/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4" i="1"/>
  <c r="AF5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U16" i="1" l="1"/>
  <c r="AI16" i="1" s="1"/>
  <c r="U17" i="1"/>
  <c r="AI17" i="1" s="1"/>
  <c r="U18" i="1"/>
  <c r="AI18" i="1" s="1"/>
  <c r="U19" i="1"/>
  <c r="AI19" i="1" s="1"/>
  <c r="U20" i="1"/>
  <c r="AI20" i="1" s="1"/>
  <c r="U21" i="1"/>
  <c r="AI21" i="1" s="1"/>
  <c r="U22" i="1"/>
  <c r="AI22" i="1" s="1"/>
  <c r="U23" i="1"/>
  <c r="AI23" i="1" s="1"/>
  <c r="U24" i="1"/>
  <c r="AI24" i="1" s="1"/>
  <c r="U25" i="1"/>
  <c r="AI25" i="1" s="1"/>
  <c r="U26" i="1"/>
  <c r="AI26" i="1" s="1"/>
  <c r="U27" i="1"/>
  <c r="AI27" i="1" s="1"/>
  <c r="U28" i="1"/>
  <c r="AI28" i="1" s="1"/>
  <c r="U29" i="1"/>
  <c r="AI29" i="1" s="1"/>
  <c r="U30" i="1"/>
  <c r="AI30" i="1" s="1"/>
  <c r="U31" i="1"/>
  <c r="AI31" i="1" s="1"/>
  <c r="U32" i="1"/>
  <c r="AI32" i="1" s="1"/>
  <c r="U33" i="1"/>
  <c r="AI33" i="1" s="1"/>
  <c r="U34" i="1"/>
  <c r="AI34" i="1" s="1"/>
  <c r="U35" i="1"/>
  <c r="AI35" i="1" s="1"/>
  <c r="U36" i="1"/>
  <c r="AI36" i="1" s="1"/>
  <c r="U37" i="1"/>
  <c r="AI37" i="1" s="1"/>
  <c r="U38" i="1"/>
  <c r="AI38" i="1" s="1"/>
  <c r="U39" i="1"/>
  <c r="AI39" i="1" s="1"/>
  <c r="U40" i="1"/>
  <c r="AI40" i="1" s="1"/>
  <c r="U41" i="1"/>
  <c r="AI41" i="1" s="1"/>
  <c r="U42" i="1"/>
  <c r="AI42" i="1" s="1"/>
  <c r="U43" i="1"/>
  <c r="AI43" i="1" s="1"/>
  <c r="U44" i="1"/>
  <c r="AI44" i="1" s="1"/>
  <c r="U45" i="1"/>
  <c r="AI45" i="1" s="1"/>
  <c r="U46" i="1"/>
  <c r="AI46" i="1" s="1"/>
  <c r="U47" i="1"/>
  <c r="AI47" i="1" s="1"/>
  <c r="U48" i="1"/>
  <c r="AI48" i="1" s="1"/>
  <c r="U49" i="1"/>
  <c r="AI49" i="1" s="1"/>
  <c r="U50" i="1"/>
  <c r="AI50" i="1" s="1"/>
  <c r="U51" i="1"/>
  <c r="AI51" i="1" s="1"/>
  <c r="U52" i="1"/>
  <c r="AI52" i="1" s="1"/>
  <c r="U53" i="1"/>
  <c r="AI53" i="1" s="1"/>
  <c r="U54" i="1"/>
  <c r="AI54" i="1" s="1"/>
  <c r="U55" i="1"/>
  <c r="AI55" i="1" s="1"/>
  <c r="U56" i="1"/>
  <c r="AI56" i="1" s="1"/>
  <c r="U57" i="1"/>
  <c r="AI57" i="1" s="1"/>
  <c r="U58" i="1"/>
  <c r="AI58" i="1" s="1"/>
  <c r="U59" i="1"/>
  <c r="AI59" i="1" s="1"/>
  <c r="U60" i="1"/>
  <c r="AI60" i="1" s="1"/>
  <c r="U61" i="1"/>
  <c r="AI61" i="1" s="1"/>
  <c r="U62" i="1"/>
  <c r="AI62" i="1" s="1"/>
  <c r="U63" i="1"/>
  <c r="AI63" i="1" s="1"/>
  <c r="U64" i="1"/>
  <c r="AI64" i="1" s="1"/>
  <c r="U65" i="1"/>
  <c r="AI65" i="1" s="1"/>
  <c r="U66" i="1"/>
  <c r="AI66" i="1" s="1"/>
  <c r="U67" i="1"/>
  <c r="AI67" i="1" s="1"/>
  <c r="U68" i="1"/>
  <c r="AI68" i="1" s="1"/>
  <c r="U69" i="1"/>
  <c r="AI69" i="1" s="1"/>
  <c r="U70" i="1"/>
  <c r="AI70" i="1" s="1"/>
  <c r="U71" i="1"/>
  <c r="AI71" i="1" s="1"/>
  <c r="U72" i="1"/>
  <c r="AI72" i="1" s="1"/>
  <c r="U73" i="1"/>
  <c r="AI73" i="1" s="1"/>
  <c r="U74" i="1"/>
  <c r="AI74" i="1" s="1"/>
  <c r="U75" i="1"/>
  <c r="AI75" i="1" s="1"/>
  <c r="U76" i="1"/>
  <c r="AI76" i="1" s="1"/>
  <c r="U77" i="1"/>
  <c r="AI77" i="1" s="1"/>
  <c r="U78" i="1"/>
  <c r="AI78" i="1" s="1"/>
  <c r="U79" i="1"/>
  <c r="AI79" i="1" s="1"/>
  <c r="U80" i="1"/>
  <c r="AI80" i="1" s="1"/>
  <c r="U81" i="1"/>
  <c r="AI81" i="1" s="1"/>
  <c r="U82" i="1"/>
  <c r="AI82" i="1" s="1"/>
  <c r="U83" i="1"/>
  <c r="AI83" i="1" s="1"/>
  <c r="U84" i="1"/>
  <c r="AI84" i="1" s="1"/>
  <c r="U85" i="1"/>
  <c r="AI85" i="1" s="1"/>
  <c r="U86" i="1"/>
  <c r="AI86" i="1" s="1"/>
  <c r="U87" i="1"/>
  <c r="AI87" i="1" s="1"/>
  <c r="U88" i="1"/>
  <c r="AI88" i="1" s="1"/>
  <c r="U89" i="1"/>
  <c r="AI89" i="1" s="1"/>
  <c r="U90" i="1"/>
  <c r="AI90" i="1" s="1"/>
  <c r="U91" i="1"/>
  <c r="AI91" i="1" s="1"/>
  <c r="U92" i="1"/>
  <c r="AI92" i="1" s="1"/>
  <c r="U93" i="1"/>
  <c r="AI93" i="1" s="1"/>
  <c r="U94" i="1"/>
  <c r="AI94" i="1" s="1"/>
  <c r="U95" i="1"/>
  <c r="AI95" i="1" s="1"/>
  <c r="U96" i="1"/>
  <c r="AI96" i="1" s="1"/>
  <c r="U97" i="1"/>
  <c r="AI97" i="1" s="1"/>
  <c r="U98" i="1"/>
  <c r="AI98" i="1" s="1"/>
  <c r="U99" i="1"/>
  <c r="AI99" i="1" s="1"/>
  <c r="U100" i="1"/>
  <c r="AI100" i="1" s="1"/>
  <c r="U101" i="1"/>
  <c r="AI101" i="1" s="1"/>
  <c r="U102" i="1"/>
  <c r="AI102" i="1" s="1"/>
  <c r="U103" i="1"/>
  <c r="AI103" i="1" s="1"/>
  <c r="U104" i="1"/>
  <c r="AI104" i="1" s="1"/>
  <c r="U105" i="1"/>
  <c r="AI105" i="1" s="1"/>
  <c r="U106" i="1"/>
  <c r="AI106" i="1" s="1"/>
  <c r="U107" i="1"/>
  <c r="AI107" i="1" s="1"/>
  <c r="U108" i="1"/>
  <c r="AI108" i="1" s="1"/>
  <c r="U109" i="1"/>
  <c r="AI109" i="1" s="1"/>
  <c r="U110" i="1"/>
  <c r="AI110" i="1" s="1"/>
  <c r="U111" i="1"/>
  <c r="AI111" i="1" s="1"/>
  <c r="U112" i="1"/>
  <c r="AI112" i="1" s="1"/>
  <c r="U113" i="1"/>
  <c r="AI113" i="1" s="1"/>
  <c r="U114" i="1"/>
  <c r="AI114" i="1" s="1"/>
  <c r="U115" i="1"/>
  <c r="AI115" i="1" s="1"/>
  <c r="U116" i="1"/>
  <c r="AI116" i="1" s="1"/>
  <c r="U117" i="1"/>
  <c r="AI117" i="1" s="1"/>
  <c r="U118" i="1"/>
  <c r="AI118" i="1" s="1"/>
  <c r="U119" i="1"/>
  <c r="AI119" i="1" s="1"/>
  <c r="U120" i="1"/>
  <c r="AI120" i="1" s="1"/>
  <c r="U121" i="1"/>
  <c r="AI121" i="1" s="1"/>
  <c r="U122" i="1"/>
  <c r="AI122" i="1" s="1"/>
  <c r="U123" i="1"/>
  <c r="AI123" i="1" s="1"/>
  <c r="U124" i="1"/>
  <c r="AI124" i="1" s="1"/>
  <c r="U125" i="1"/>
  <c r="AI125" i="1" s="1"/>
  <c r="U126" i="1"/>
  <c r="AI126" i="1" s="1"/>
  <c r="U127" i="1"/>
  <c r="AI127" i="1" s="1"/>
  <c r="U128" i="1"/>
  <c r="AI128" i="1" s="1"/>
  <c r="U129" i="1"/>
  <c r="AI129" i="1" s="1"/>
  <c r="U130" i="1"/>
  <c r="AI130" i="1" s="1"/>
  <c r="U131" i="1"/>
  <c r="AI131" i="1" s="1"/>
  <c r="U132" i="1"/>
  <c r="AI132" i="1" s="1"/>
  <c r="U133" i="1"/>
  <c r="AI133" i="1" s="1"/>
  <c r="U134" i="1"/>
  <c r="AI134" i="1" s="1"/>
  <c r="U135" i="1"/>
  <c r="AI135" i="1" s="1"/>
  <c r="U136" i="1"/>
  <c r="AI136" i="1" s="1"/>
  <c r="U137" i="1"/>
  <c r="AI137" i="1" s="1"/>
  <c r="U138" i="1"/>
  <c r="AI138" i="1" s="1"/>
  <c r="U139" i="1"/>
  <c r="AI139" i="1" s="1"/>
  <c r="U140" i="1"/>
  <c r="AI140" i="1" s="1"/>
  <c r="U141" i="1"/>
  <c r="AI141" i="1" s="1"/>
  <c r="U142" i="1"/>
  <c r="AI142" i="1" s="1"/>
  <c r="U143" i="1"/>
  <c r="AI143" i="1" s="1"/>
  <c r="U144" i="1"/>
  <c r="AI144" i="1" s="1"/>
  <c r="U145" i="1"/>
  <c r="AI145" i="1" s="1"/>
  <c r="U146" i="1"/>
  <c r="AI146" i="1" s="1"/>
  <c r="U147" i="1"/>
  <c r="AI147" i="1" s="1"/>
  <c r="U148" i="1"/>
  <c r="AI148" i="1" s="1"/>
  <c r="U149" i="1"/>
  <c r="AI149" i="1" s="1"/>
  <c r="U150" i="1"/>
  <c r="AI150" i="1" s="1"/>
  <c r="U151" i="1"/>
  <c r="AI151" i="1" s="1"/>
  <c r="U152" i="1"/>
  <c r="AI152" i="1" s="1"/>
  <c r="U153" i="1"/>
  <c r="AI153" i="1" s="1"/>
  <c r="U154" i="1"/>
  <c r="AI154" i="1" s="1"/>
  <c r="U155" i="1"/>
  <c r="AI155" i="1" s="1"/>
  <c r="U156" i="1"/>
  <c r="AI156" i="1" s="1"/>
  <c r="U157" i="1"/>
  <c r="AI157" i="1" s="1"/>
  <c r="U158" i="1"/>
  <c r="AI158" i="1" s="1"/>
  <c r="U159" i="1"/>
  <c r="AI159" i="1" s="1"/>
  <c r="U160" i="1"/>
  <c r="AI160" i="1" s="1"/>
  <c r="U161" i="1"/>
  <c r="AI161" i="1" s="1"/>
  <c r="U162" i="1"/>
  <c r="AI162" i="1" s="1"/>
  <c r="U163" i="1"/>
  <c r="AI163" i="1" s="1"/>
  <c r="U164" i="1"/>
  <c r="AI164" i="1" s="1"/>
  <c r="U165" i="1"/>
  <c r="AI165" i="1" s="1"/>
  <c r="U166" i="1"/>
  <c r="AI166" i="1" s="1"/>
  <c r="U167" i="1"/>
  <c r="AI167" i="1" s="1"/>
  <c r="U168" i="1"/>
  <c r="AI168" i="1" s="1"/>
  <c r="U169" i="1"/>
  <c r="AI169" i="1" s="1"/>
  <c r="U170" i="1"/>
  <c r="AI170" i="1" s="1"/>
  <c r="U171" i="1"/>
  <c r="AI171" i="1" s="1"/>
  <c r="U172" i="1"/>
  <c r="AI172" i="1" s="1"/>
  <c r="U173" i="1"/>
  <c r="AI173" i="1" s="1"/>
  <c r="U174" i="1"/>
  <c r="AI174" i="1" s="1"/>
  <c r="U175" i="1"/>
  <c r="AI175" i="1" s="1"/>
  <c r="U176" i="1"/>
  <c r="AI176" i="1" s="1"/>
  <c r="U177" i="1"/>
  <c r="AI177" i="1" s="1"/>
  <c r="U178" i="1"/>
  <c r="AI178" i="1" s="1"/>
  <c r="U179" i="1"/>
  <c r="AI179" i="1" s="1"/>
  <c r="U180" i="1"/>
  <c r="AI180" i="1" s="1"/>
  <c r="U181" i="1"/>
  <c r="AI181" i="1" s="1"/>
  <c r="U182" i="1"/>
  <c r="AI182" i="1" s="1"/>
  <c r="U183" i="1"/>
  <c r="AI183" i="1" s="1"/>
  <c r="U184" i="1"/>
  <c r="AI184" i="1" s="1"/>
  <c r="U185" i="1"/>
  <c r="AI185" i="1" s="1"/>
  <c r="U186" i="1"/>
  <c r="AI186" i="1" s="1"/>
  <c r="U187" i="1"/>
  <c r="AI187" i="1" s="1"/>
  <c r="U188" i="1"/>
  <c r="AI188" i="1" s="1"/>
  <c r="U189" i="1"/>
  <c r="AI189" i="1" s="1"/>
  <c r="U190" i="1"/>
  <c r="AI190" i="1" s="1"/>
  <c r="U191" i="1"/>
  <c r="AI191" i="1" s="1"/>
  <c r="U192" i="1"/>
  <c r="AI192" i="1" s="1"/>
  <c r="U193" i="1"/>
  <c r="AI193" i="1" s="1"/>
  <c r="U194" i="1"/>
  <c r="AI194" i="1" s="1"/>
  <c r="U195" i="1"/>
  <c r="AI195" i="1" s="1"/>
  <c r="U196" i="1"/>
  <c r="AI196" i="1" s="1"/>
  <c r="U197" i="1"/>
  <c r="AI197" i="1" s="1"/>
  <c r="U198" i="1"/>
  <c r="AI198" i="1" s="1"/>
  <c r="U199" i="1"/>
  <c r="AI199" i="1" s="1"/>
  <c r="U200" i="1"/>
  <c r="AI200" i="1" s="1"/>
  <c r="U201" i="1"/>
  <c r="AI201" i="1" s="1"/>
  <c r="U202" i="1"/>
  <c r="AI202" i="1" s="1"/>
  <c r="U203" i="1"/>
  <c r="AI203" i="1" s="1"/>
  <c r="U204" i="1"/>
  <c r="AI204" i="1" s="1"/>
  <c r="U205" i="1"/>
  <c r="AI205" i="1" s="1"/>
  <c r="U206" i="1"/>
  <c r="AI206" i="1" s="1"/>
  <c r="U207" i="1"/>
  <c r="AI207" i="1" s="1"/>
  <c r="U208" i="1"/>
  <c r="AI208" i="1" s="1"/>
  <c r="U209" i="1"/>
  <c r="AI209" i="1" s="1"/>
  <c r="U210" i="1"/>
  <c r="AI210" i="1" s="1"/>
  <c r="U211" i="1"/>
  <c r="AI211" i="1" s="1"/>
  <c r="U212" i="1"/>
  <c r="AI212" i="1" s="1"/>
  <c r="U213" i="1"/>
  <c r="AI213" i="1" s="1"/>
  <c r="U214" i="1"/>
  <c r="AI214" i="1" s="1"/>
  <c r="U215" i="1"/>
  <c r="AI215" i="1" s="1"/>
  <c r="U216" i="1"/>
  <c r="AI216" i="1" s="1"/>
  <c r="U217" i="1"/>
  <c r="AI217" i="1" s="1"/>
  <c r="U218" i="1"/>
  <c r="AI218" i="1" s="1"/>
  <c r="U219" i="1"/>
  <c r="AI219" i="1" s="1"/>
  <c r="U220" i="1"/>
  <c r="AI220" i="1" s="1"/>
  <c r="U221" i="1"/>
  <c r="AI221" i="1" s="1"/>
  <c r="U222" i="1"/>
  <c r="AI222" i="1" s="1"/>
  <c r="U223" i="1"/>
  <c r="AI223" i="1" s="1"/>
  <c r="U224" i="1"/>
  <c r="AI224" i="1" s="1"/>
  <c r="U225" i="1"/>
  <c r="AI225" i="1" s="1"/>
  <c r="U226" i="1"/>
  <c r="AI226" i="1" s="1"/>
  <c r="U227" i="1"/>
  <c r="AI227" i="1" s="1"/>
  <c r="U15" i="1"/>
  <c r="AI15" i="1" s="1"/>
</calcChain>
</file>

<file path=xl/sharedStrings.xml><?xml version="1.0" encoding="utf-8"?>
<sst xmlns="http://schemas.openxmlformats.org/spreadsheetml/2006/main" count="72" uniqueCount="71">
  <si>
    <t>Raw Data</t>
  </si>
  <si>
    <t>GDP</t>
  </si>
  <si>
    <t>spread: BAA-10yr TBill</t>
  </si>
  <si>
    <t>spread_t_obs</t>
  </si>
  <si>
    <t>int_t_obs</t>
  </si>
  <si>
    <t>Date</t>
  </si>
  <si>
    <t>1959Q1</t>
  </si>
  <si>
    <t>delta_y_t_obs</t>
  </si>
  <si>
    <t>Nr</t>
  </si>
  <si>
    <t>GDP deflator</t>
  </si>
  <si>
    <t>GDPDEF</t>
  </si>
  <si>
    <t>Consumption (nominal)</t>
  </si>
  <si>
    <t>PCEC</t>
  </si>
  <si>
    <t>FPI</t>
  </si>
  <si>
    <t>Investment (nominal)</t>
  </si>
  <si>
    <t>PRS85006023 (Average weekly hours NFBS)</t>
  </si>
  <si>
    <t>Employment</t>
  </si>
  <si>
    <t>Average Hours</t>
  </si>
  <si>
    <t>Population</t>
  </si>
  <si>
    <t>CE16OV, Civilian Employment</t>
  </si>
  <si>
    <t>DFF</t>
  </si>
  <si>
    <t>BAA Bond Yield</t>
  </si>
  <si>
    <t>BAA, Moody's Seasoned Baa Corporate Bond Yield</t>
  </si>
  <si>
    <t>DGS10, 10-Year Treasury Constant Maturity Rate</t>
  </si>
  <si>
    <t>10yr Tbill</t>
  </si>
  <si>
    <t>Observables</t>
  </si>
  <si>
    <t>hours1_t_obs</t>
  </si>
  <si>
    <t>hours2_t_obs</t>
  </si>
  <si>
    <t>wage_t_obs</t>
  </si>
  <si>
    <t>wage as in Smets/Wouters</t>
  </si>
  <si>
    <t>Consumption as in Smets/Wouters</t>
  </si>
  <si>
    <t>Investment as in Smets/Wouters</t>
  </si>
  <si>
    <t>inflation as in Smets/Wouters</t>
  </si>
  <si>
    <t>Wage (nominal)</t>
  </si>
  <si>
    <t>COMPNFB, Compensation Per Hour, Index</t>
  </si>
  <si>
    <t>Hours Smets/Wouters definition</t>
  </si>
  <si>
    <t>hours*employment/pop</t>
  </si>
  <si>
    <t>delta_c_t_obs</t>
  </si>
  <si>
    <t>delta_i_t_obs</t>
  </si>
  <si>
    <t>intexp1_t_obs</t>
  </si>
  <si>
    <t>intexp2_t_obs</t>
  </si>
  <si>
    <t>intexp3_t_obs</t>
  </si>
  <si>
    <t>intexp4_t_obs</t>
  </si>
  <si>
    <t>GDPC1</t>
  </si>
  <si>
    <t>from BCFF (until 2011) / SPD (from 2011)</t>
  </si>
  <si>
    <t>infl_t_obs</t>
  </si>
  <si>
    <t>per capita GDP growth</t>
  </si>
  <si>
    <t>CNP16OV, Civilian Noninstitutional Population, thousands</t>
  </si>
  <si>
    <t>hours as in Smets/Wouters</t>
  </si>
  <si>
    <t>average weekly hours</t>
  </si>
  <si>
    <t>hours3_t_obs</t>
  </si>
  <si>
    <t>hours4_t_obs</t>
  </si>
  <si>
    <t>Francis/Ramey NFBS</t>
  </si>
  <si>
    <t>Francis/Ramey Total</t>
  </si>
  <si>
    <t>Hours NFBS</t>
  </si>
  <si>
    <t>Hours Total</t>
  </si>
  <si>
    <t>hours NFBS</t>
  </si>
  <si>
    <t>hours total</t>
  </si>
  <si>
    <t>hours total demog</t>
  </si>
  <si>
    <t>hours5_t_obs</t>
  </si>
  <si>
    <t>Civilian population (Francis/Ramey update: populationshares.xls)</t>
  </si>
  <si>
    <t>NFBS hours</t>
  </si>
  <si>
    <t>total hours</t>
  </si>
  <si>
    <t>hours BS (fig1 Francis/Ramey)</t>
  </si>
  <si>
    <t>Hours BS</t>
  </si>
  <si>
    <t>BS hours</t>
  </si>
  <si>
    <t>Francis/Ramey</t>
  </si>
  <si>
    <t>Hours Francis/Ramey Fig1 (NFBS+Farms_all_persons): us_total_hrs_emp.xlsx (http://econweb.ucsd.edu/~vramey/research.html#data)</t>
  </si>
  <si>
    <t>Francis/Ramey Total demographic adjusted (Francis-Ramey_JMCB_Data_09_ReplicationUpdate.xlsx)</t>
  </si>
  <si>
    <t>Federal Funds Rate</t>
  </si>
  <si>
    <t>Data  Transformations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</si>
</sst>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0" borderId="0" xfId="0" applyNumberFormat="1" applyFont="1" applyFill="1"/>
    <xf numFmtId="0" fontId="2" fillId="0" borderId="0" xfId="0" applyNumberFormat="1" applyFont="1" applyFill="1" applyBorder="1" applyAlignment="1" applyProtection="1"/>
    <xf numFmtId="0" fontId="5" fillId="0" borderId="0" xfId="0" applyNumberFormat="1" applyFont="1" applyAlignment="1">
      <alignment vertical="center"/>
    </xf>
    <xf numFmtId="2" fontId="6" fillId="0" borderId="0" xfId="3" applyNumberFormat="1" applyFont="1" applyFill="1" applyBorder="1" applyAlignment="1" applyProtection="1"/>
    <xf numFmtId="2" fontId="3" fillId="0" borderId="0" xfId="1" applyNumberFormat="1" applyFont="1" applyFill="1" applyBorder="1" applyAlignment="1" applyProtection="1"/>
    <xf numFmtId="0" fontId="0" fillId="0" borderId="0" xfId="0"/>
    <xf numFmtId="0" fontId="2" fillId="2" borderId="0" xfId="0" applyNumberFormat="1" applyFont="1" applyFill="1"/>
    <xf numFmtId="0" fontId="0" fillId="0" borderId="0" xfId="0" applyNumberFormat="1" applyFill="1"/>
    <xf numFmtId="0" fontId="1" fillId="0" borderId="0" xfId="0" applyNumberFormat="1" applyFont="1" applyFill="1"/>
    <xf numFmtId="2" fontId="0" fillId="0" borderId="0" xfId="0" applyNumberFormat="1" applyFont="1" applyFill="1" applyBorder="1" applyAlignment="1" applyProtection="1"/>
    <xf numFmtId="2" fontId="7" fillId="0" borderId="0" xfId="4" applyNumberFormat="1" applyFont="1" applyFill="1" applyBorder="1" applyAlignment="1" applyProtection="1"/>
    <xf numFmtId="2" fontId="0" fillId="0" borderId="0" xfId="0" applyNumberFormat="1"/>
    <xf numFmtId="2" fontId="0" fillId="0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Fill="1" applyBorder="1" applyAlignment="1" applyProtection="1"/>
    <xf numFmtId="2" fontId="5" fillId="0" borderId="0" xfId="0" applyNumberFormat="1" applyFont="1" applyAlignment="1">
      <alignment vertical="center"/>
    </xf>
    <xf numFmtId="2" fontId="2" fillId="0" borderId="0" xfId="0" applyNumberFormat="1" applyFont="1" applyFill="1"/>
    <xf numFmtId="2" fontId="0" fillId="0" borderId="0" xfId="0" applyNumberFormat="1" applyFont="1"/>
    <xf numFmtId="2" fontId="6" fillId="0" borderId="0" xfId="3" applyNumberFormat="1" applyFont="1" applyFill="1" applyBorder="1" applyAlignment="1" applyProtection="1">
      <alignment horizontal="right"/>
    </xf>
    <xf numFmtId="0" fontId="8" fillId="0" borderId="0" xfId="0" applyNumberFormat="1" applyFont="1"/>
  </cellXfs>
  <cellStyles count="5">
    <cellStyle name="Standard" xfId="0" builtinId="0"/>
    <cellStyle name="Standard 2" xfId="1"/>
    <cellStyle name="Standard 3" xfId="2"/>
    <cellStyle name="Standard 4" xfId="3"/>
    <cellStyle name="Standard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44"/>
  <sheetViews>
    <sheetView tabSelected="1" zoomScale="91" zoomScaleNormal="91" workbookViewId="0">
      <pane xSplit="1" ySplit="2" topLeftCell="V30" activePane="bottomRight" state="frozen"/>
      <selection pane="topRight" activeCell="B1" sqref="B1"/>
      <selection pane="bottomLeft" activeCell="A3" sqref="A3"/>
      <selection pane="bottomRight" activeCell="AS20" sqref="AS20"/>
    </sheetView>
  </sheetViews>
  <sheetFormatPr baseColWidth="10" defaultColWidth="11.42578125" defaultRowHeight="15" x14ac:dyDescent="0.25"/>
  <cols>
    <col min="1" max="1" width="11.42578125" style="1"/>
    <col min="2" max="6" width="11.5703125" style="1" bestFit="1" customWidth="1"/>
    <col min="7" max="7" width="13.7109375" style="1" bestFit="1" customWidth="1"/>
    <col min="8" max="8" width="11.5703125" style="1" bestFit="1" customWidth="1"/>
    <col min="9" max="9" width="13.7109375" style="1" bestFit="1" customWidth="1"/>
    <col min="10" max="11" width="11.5703125" style="1" bestFit="1" customWidth="1"/>
    <col min="12" max="17" width="11.5703125" style="3" bestFit="1" customWidth="1"/>
    <col min="18" max="18" width="11.42578125" style="1"/>
    <col min="20" max="20" width="19.140625" style="1" bestFit="1" customWidth="1"/>
    <col min="21" max="21" width="11.5703125" style="1" bestFit="1" customWidth="1"/>
    <col min="22" max="26" width="11.5703125" style="3" bestFit="1" customWidth="1"/>
    <col min="27" max="27" width="11.42578125" style="3"/>
    <col min="28" max="28" width="11.5703125" style="5" bestFit="1" customWidth="1"/>
    <col min="29" max="29" width="11.5703125" style="3" bestFit="1" customWidth="1"/>
    <col min="30" max="35" width="11.5703125" style="1" bestFit="1" customWidth="1"/>
    <col min="36" max="36" width="11.5703125" style="7" bestFit="1" customWidth="1"/>
    <col min="37" max="37" width="11.5703125" style="1" bestFit="1" customWidth="1"/>
    <col min="38" max="38" width="12.42578125" style="1" bestFit="1" customWidth="1"/>
    <col min="39" max="40" width="11.5703125" style="1" bestFit="1" customWidth="1"/>
    <col min="41" max="48" width="10.7109375" customWidth="1"/>
    <col min="49" max="70" width="11.42578125" style="14"/>
    <col min="71" max="16384" width="11.42578125" style="1"/>
  </cols>
  <sheetData>
    <row r="1" spans="1:70" s="3" customFormat="1" x14ac:dyDescent="0.25">
      <c r="A1" s="26" t="s">
        <v>0</v>
      </c>
      <c r="B1" s="3" t="s">
        <v>43</v>
      </c>
      <c r="C1" s="3" t="s">
        <v>10</v>
      </c>
      <c r="D1" s="3" t="s">
        <v>12</v>
      </c>
      <c r="E1" s="3" t="s">
        <v>13</v>
      </c>
      <c r="F1" s="3" t="s">
        <v>47</v>
      </c>
      <c r="G1" s="13" t="s">
        <v>60</v>
      </c>
      <c r="H1" s="3" t="s">
        <v>34</v>
      </c>
      <c r="I1" s="3" t="s">
        <v>20</v>
      </c>
      <c r="J1" s="3" t="s">
        <v>22</v>
      </c>
      <c r="K1" s="3" t="s">
        <v>23</v>
      </c>
      <c r="L1" s="3" t="s">
        <v>15</v>
      </c>
      <c r="M1" s="3" t="s">
        <v>19</v>
      </c>
      <c r="N1" s="3" t="s">
        <v>52</v>
      </c>
      <c r="O1" s="3" t="s">
        <v>53</v>
      </c>
      <c r="P1" s="3" t="s">
        <v>67</v>
      </c>
      <c r="Q1" s="3" t="s">
        <v>68</v>
      </c>
      <c r="T1" s="26" t="s">
        <v>70</v>
      </c>
      <c r="V1" s="3" t="s">
        <v>35</v>
      </c>
      <c r="AB1" s="26" t="s">
        <v>25</v>
      </c>
      <c r="AC1" s="3" t="s">
        <v>46</v>
      </c>
      <c r="AD1" s="3" t="s">
        <v>30</v>
      </c>
      <c r="AE1" s="3" t="s">
        <v>31</v>
      </c>
      <c r="AF1" s="3" t="s">
        <v>32</v>
      </c>
      <c r="AG1" s="3" t="s">
        <v>29</v>
      </c>
      <c r="AJ1" s="7" t="s">
        <v>48</v>
      </c>
      <c r="AK1" s="3" t="s">
        <v>56</v>
      </c>
      <c r="AL1" s="3" t="s">
        <v>57</v>
      </c>
      <c r="AM1" s="3" t="s">
        <v>58</v>
      </c>
      <c r="AN1" s="3" t="s">
        <v>63</v>
      </c>
      <c r="AO1" s="3" t="s">
        <v>44</v>
      </c>
      <c r="AP1" s="5"/>
      <c r="AQ1" s="5"/>
      <c r="AR1" s="5"/>
      <c r="AS1" s="5"/>
      <c r="AT1" s="5"/>
      <c r="AU1" s="5"/>
      <c r="AV1" s="5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0" s="3" customFormat="1" x14ac:dyDescent="0.25">
      <c r="A2" s="3" t="s">
        <v>5</v>
      </c>
      <c r="B2" s="3" t="s">
        <v>1</v>
      </c>
      <c r="C2" s="3" t="s">
        <v>9</v>
      </c>
      <c r="D2" s="3" t="s">
        <v>11</v>
      </c>
      <c r="E2" s="3" t="s">
        <v>14</v>
      </c>
      <c r="F2" s="3" t="s">
        <v>18</v>
      </c>
      <c r="G2" s="3" t="s">
        <v>18</v>
      </c>
      <c r="H2" s="3" t="s">
        <v>33</v>
      </c>
      <c r="I2" s="3" t="s">
        <v>69</v>
      </c>
      <c r="J2" s="3" t="s">
        <v>21</v>
      </c>
      <c r="K2" s="3" t="s">
        <v>24</v>
      </c>
      <c r="L2" s="3" t="s">
        <v>17</v>
      </c>
      <c r="M2" s="3" t="s">
        <v>16</v>
      </c>
      <c r="N2" s="3" t="s">
        <v>54</v>
      </c>
      <c r="O2" s="3" t="s">
        <v>55</v>
      </c>
      <c r="P2" s="3" t="s">
        <v>64</v>
      </c>
      <c r="Q2" s="3" t="s">
        <v>49</v>
      </c>
      <c r="U2" s="3" t="s">
        <v>2</v>
      </c>
      <c r="V2" s="3" t="s">
        <v>36</v>
      </c>
      <c r="W2" s="3" t="s">
        <v>66</v>
      </c>
      <c r="X2" s="3" t="s">
        <v>61</v>
      </c>
      <c r="Y2" s="3" t="s">
        <v>62</v>
      </c>
      <c r="Z2" s="3" t="s">
        <v>65</v>
      </c>
      <c r="AB2" s="5" t="s">
        <v>8</v>
      </c>
      <c r="AC2" s="5" t="s">
        <v>7</v>
      </c>
      <c r="AD2" s="6" t="s">
        <v>37</v>
      </c>
      <c r="AE2" s="6" t="s">
        <v>38</v>
      </c>
      <c r="AF2" s="6" t="s">
        <v>45</v>
      </c>
      <c r="AG2" s="7" t="s">
        <v>28</v>
      </c>
      <c r="AH2" s="5" t="s">
        <v>4</v>
      </c>
      <c r="AI2" s="5" t="s">
        <v>3</v>
      </c>
      <c r="AJ2" s="6" t="s">
        <v>26</v>
      </c>
      <c r="AK2" s="6" t="s">
        <v>27</v>
      </c>
      <c r="AL2" s="6" t="s">
        <v>50</v>
      </c>
      <c r="AM2" s="6" t="s">
        <v>51</v>
      </c>
      <c r="AN2" s="6" t="s">
        <v>59</v>
      </c>
      <c r="AO2" s="5" t="s">
        <v>39</v>
      </c>
      <c r="AP2" s="5" t="s">
        <v>40</v>
      </c>
      <c r="AQ2" s="5" t="s">
        <v>41</v>
      </c>
      <c r="AR2" s="5" t="s">
        <v>42</v>
      </c>
      <c r="AS2" s="5"/>
      <c r="AT2" s="5"/>
      <c r="AU2" s="5"/>
      <c r="AV2" s="5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x14ac:dyDescent="0.25">
      <c r="A3" s="1" t="s">
        <v>6</v>
      </c>
      <c r="B3" s="16">
        <v>2976.6</v>
      </c>
      <c r="C3" s="17">
        <v>17.169</v>
      </c>
      <c r="D3" s="10">
        <v>309.89999999999998</v>
      </c>
      <c r="E3" s="17">
        <v>79.3</v>
      </c>
      <c r="F3" s="17">
        <v>114714</v>
      </c>
      <c r="G3" s="18">
        <v>117285623.5</v>
      </c>
      <c r="H3" s="11">
        <v>7.5819999999999999</v>
      </c>
      <c r="I3" s="11">
        <v>2.58</v>
      </c>
      <c r="J3" s="10">
        <v>4.87</v>
      </c>
      <c r="K3" s="18"/>
      <c r="L3" s="11">
        <v>116.931</v>
      </c>
      <c r="M3" s="10">
        <v>63940</v>
      </c>
      <c r="N3" s="19">
        <v>96.318786243492468</v>
      </c>
      <c r="O3" s="19">
        <v>131.53442532308961</v>
      </c>
      <c r="P3" s="19">
        <v>106.73447571187626</v>
      </c>
      <c r="Q3" s="20">
        <v>21.122077358267443</v>
      </c>
      <c r="R3" s="18"/>
      <c r="S3" s="18"/>
      <c r="T3" s="18"/>
      <c r="U3" s="18"/>
      <c r="V3" s="21">
        <f>100*LN(L3*M3/F3)</f>
        <v>417.7087086644234</v>
      </c>
      <c r="W3" s="22">
        <f>100*LN(Q3)</f>
        <v>305.03188137675068</v>
      </c>
      <c r="X3" s="22">
        <f xml:space="preserve"> 100*LN((1000000/52)*N3/F3)</f>
        <v>278.17328663608572</v>
      </c>
      <c r="Y3" s="22">
        <f xml:space="preserve"> 100*LN((1000000000/52)*O3/G3)</f>
        <v>307.11679809460423</v>
      </c>
      <c r="Z3" s="22">
        <f xml:space="preserve"> 100*LN((1000000/52)*P3/F3)</f>
        <v>288.44137011190111</v>
      </c>
      <c r="AA3" s="22"/>
      <c r="AB3" s="20">
        <v>1</v>
      </c>
      <c r="AC3" s="20"/>
      <c r="AD3" s="18"/>
      <c r="AE3" s="18"/>
      <c r="AF3" s="18"/>
      <c r="AG3" s="18"/>
      <c r="AH3" s="18"/>
      <c r="AI3" s="18"/>
      <c r="AJ3" s="23">
        <f>V3-AVERAGE(V$23:V$230)</f>
        <v>2.1234921079267224</v>
      </c>
      <c r="AK3" s="18">
        <f>X3-AVERAGE(X$23:X$230)</f>
        <v>0.18248824088766469</v>
      </c>
      <c r="AL3" s="18">
        <f>Y3-AVERAGE(Y$23:Y$235)</f>
        <v>1.1701762620657519</v>
      </c>
      <c r="AM3" s="18">
        <f>W3-AVERAGE(W$23:W$235)</f>
        <v>-1.6032011745173804</v>
      </c>
      <c r="AN3" s="18">
        <f>Z3-AVERAGE(Z$23:Z$235)</f>
        <v>6.9768736295170584</v>
      </c>
      <c r="AO3" s="20"/>
      <c r="AP3" s="20"/>
      <c r="AQ3" s="20"/>
      <c r="AR3" s="20"/>
      <c r="AS3" s="5"/>
      <c r="AT3" s="5"/>
      <c r="AU3" s="5"/>
      <c r="AV3" s="5"/>
      <c r="AX3" s="15"/>
      <c r="AY3" s="15"/>
      <c r="AZ3" s="15"/>
    </row>
    <row r="4" spans="1:70" x14ac:dyDescent="0.25">
      <c r="A4" s="1">
        <v>1959.25</v>
      </c>
      <c r="B4" s="16">
        <v>3049</v>
      </c>
      <c r="C4" s="17">
        <v>17.193999999999999</v>
      </c>
      <c r="D4" s="10">
        <v>315.89999999999998</v>
      </c>
      <c r="E4" s="17">
        <v>82.1</v>
      </c>
      <c r="F4" s="17">
        <v>115139</v>
      </c>
      <c r="G4" s="18">
        <v>117684232</v>
      </c>
      <c r="H4" s="11">
        <v>7.6440000000000001</v>
      </c>
      <c r="I4" s="11">
        <v>3.08</v>
      </c>
      <c r="J4" s="10">
        <v>4.95</v>
      </c>
      <c r="K4" s="18"/>
      <c r="L4" s="11">
        <v>117.291</v>
      </c>
      <c r="M4" s="10">
        <v>64772</v>
      </c>
      <c r="N4" s="19">
        <v>98.161947092535002</v>
      </c>
      <c r="O4" s="19">
        <v>134.27636265835685</v>
      </c>
      <c r="P4" s="19">
        <v>109.26750071954916</v>
      </c>
      <c r="Q4" s="20">
        <v>21.518340863479988</v>
      </c>
      <c r="R4" s="18"/>
      <c r="S4" s="18"/>
      <c r="T4" s="18"/>
      <c r="U4" s="18"/>
      <c r="V4" s="21">
        <f>100*LN(L4*M4/F4)</f>
        <v>418.9391343453413</v>
      </c>
      <c r="W4" s="22">
        <f>100*LN(Q4)</f>
        <v>306.8905634899491</v>
      </c>
      <c r="X4" s="22">
        <f xml:space="preserve"> 100*LN((1000000/52)*N4/F4)</f>
        <v>279.69901023817437</v>
      </c>
      <c r="Y4" s="22">
        <f xml:space="preserve"> 100*LN((1000000000/52)*O4/G4)</f>
        <v>308.84066068290633</v>
      </c>
      <c r="Z4" s="22">
        <f xml:space="preserve"> 100*LN((1000000/52)*P4/F4)</f>
        <v>290.41704770691268</v>
      </c>
      <c r="AA4" s="22"/>
      <c r="AB4" s="20">
        <f>AB3+1</f>
        <v>2</v>
      </c>
      <c r="AC4" s="20">
        <f>400*(LN(B4/F4)-LN(B3/F3))</f>
        <v>8.1335754202418897</v>
      </c>
      <c r="AD4" s="18">
        <f>(LN((D4/C4)/F4)-LN((D3/C3)/F3))*400</f>
        <v>5.6091877818268188</v>
      </c>
      <c r="AE4" s="18">
        <f>(LN((E4/C4)/F4)-LN((E3/C3)/F3))*400</f>
        <v>11.818725703123789</v>
      </c>
      <c r="AF4" s="18">
        <f>400*(LN(C4)-LN(C3))</f>
        <v>0.58202146287094081</v>
      </c>
      <c r="AG4" s="18">
        <f>(LN(H4/C4)-LN(H3/C3))*400</f>
        <v>2.6755822506824956</v>
      </c>
      <c r="AH4" s="18">
        <f>I4</f>
        <v>3.08</v>
      </c>
      <c r="AI4" s="18"/>
      <c r="AJ4" s="23">
        <f t="shared" ref="AJ4:AJ67" si="0">V4-AVERAGE(V$23:V$235)</f>
        <v>3.4722006677520767</v>
      </c>
      <c r="AK4" s="18">
        <f>X4-AVERAGE(X$23:X$235)</f>
        <v>1.8285371170263716</v>
      </c>
      <c r="AL4" s="18">
        <f t="shared" ref="AL4:AL67" si="1">Y4-AVERAGE(Y$23:Y$235)</f>
        <v>2.8940388503678491</v>
      </c>
      <c r="AM4" s="18">
        <f t="shared" ref="AM4:AM67" si="2">W4-AVERAGE(W$23:W$235)</f>
        <v>0.25548093868104615</v>
      </c>
      <c r="AN4" s="18">
        <f t="shared" ref="AN4:AN67" si="3">Z4-AVERAGE(Z$23:Z$235)</f>
        <v>8.9525512245286336</v>
      </c>
      <c r="AO4" s="20"/>
      <c r="AP4" s="20"/>
      <c r="AQ4" s="20"/>
      <c r="AR4" s="20"/>
      <c r="AS4" s="5"/>
      <c r="AT4" s="5"/>
      <c r="AU4" s="5"/>
      <c r="AV4" s="5"/>
    </row>
    <row r="5" spans="1:70" x14ac:dyDescent="0.25">
      <c r="A5" s="1">
        <v>1959.5</v>
      </c>
      <c r="B5" s="16">
        <v>3043.1</v>
      </c>
      <c r="C5" s="17">
        <v>17.257999999999999</v>
      </c>
      <c r="D5" s="10">
        <v>321.10000000000002</v>
      </c>
      <c r="E5" s="17">
        <v>83.2</v>
      </c>
      <c r="F5" s="17">
        <v>115551</v>
      </c>
      <c r="G5" s="18">
        <v>118069840.5</v>
      </c>
      <c r="H5" s="11">
        <v>7.69</v>
      </c>
      <c r="I5" s="11">
        <v>3.57</v>
      </c>
      <c r="J5" s="10">
        <v>5.12</v>
      </c>
      <c r="K5" s="18"/>
      <c r="L5" s="11">
        <v>116.929</v>
      </c>
      <c r="M5" s="10">
        <v>64875</v>
      </c>
      <c r="N5" s="19">
        <v>97.872745309818328</v>
      </c>
      <c r="O5" s="19">
        <v>133.1336403056265</v>
      </c>
      <c r="P5" s="19">
        <v>108.24879149054343</v>
      </c>
      <c r="Q5" s="20">
        <v>21.285595801361676</v>
      </c>
      <c r="R5" s="18"/>
      <c r="S5" s="18"/>
      <c r="T5" s="18"/>
      <c r="U5" s="18"/>
      <c r="V5" s="21">
        <f>100*LN(L5*M5/F5)</f>
        <v>418.43172635313408</v>
      </c>
      <c r="W5" s="22">
        <f>100*LN(Q5)</f>
        <v>305.8030590495672</v>
      </c>
      <c r="X5" s="22">
        <f xml:space="preserve"> 100*LN((1000000/52)*N5/F5)</f>
        <v>279.04676870753019</v>
      </c>
      <c r="Y5" s="22">
        <f xml:space="preserve"> 100*LN((1000000000/52)*O5/G5)</f>
        <v>307.65886804379136</v>
      </c>
      <c r="Z5" s="22">
        <f xml:space="preserve"> 100*LN((1000000/52)*P5/F5)</f>
        <v>289.12317722161794</v>
      </c>
      <c r="AA5" s="22"/>
      <c r="AB5" s="20">
        <f t="shared" ref="AB5:AB68" si="4">AB4+1</f>
        <v>3</v>
      </c>
      <c r="AC5" s="20">
        <f>400*(LN(B5/F5)-LN(B4/F4))</f>
        <v>-2.2035328554222744</v>
      </c>
      <c r="AD5" s="18">
        <f>(LN((D5/C5)/F5)-LN((D4/C4)/F4))*400</f>
        <v>3.615871255725267</v>
      </c>
      <c r="AE5" s="18">
        <f>(LN((E5/C5)/F5)-LN((E4/C4)/F4))*400</f>
        <v>2.4088464882659366</v>
      </c>
      <c r="AF5" s="18">
        <f>400*(LN(C5)-LN(C4))</f>
        <v>1.4861273335453618</v>
      </c>
      <c r="AG5" s="18">
        <f>(LN(H5/C5)-LN(H4/C4))*400</f>
        <v>0.91377552226505898</v>
      </c>
      <c r="AH5" s="18">
        <f>I5</f>
        <v>3.57</v>
      </c>
      <c r="AI5" s="18"/>
      <c r="AJ5" s="23">
        <f t="shared" si="0"/>
        <v>2.9647926755448566</v>
      </c>
      <c r="AK5" s="18">
        <f t="shared" ref="AK5:AK68" si="5">X5-AVERAGE(X$23:X$235)</f>
        <v>1.1762955863821958</v>
      </c>
      <c r="AL5" s="18">
        <f t="shared" si="1"/>
        <v>1.7122462112528751</v>
      </c>
      <c r="AM5" s="18">
        <f t="shared" si="2"/>
        <v>-0.83202350170085992</v>
      </c>
      <c r="AN5" s="18">
        <f t="shared" si="3"/>
        <v>7.6586807392338869</v>
      </c>
      <c r="AO5" s="20"/>
      <c r="AP5" s="20"/>
      <c r="AQ5" s="20"/>
      <c r="AR5" s="20"/>
      <c r="AS5" s="5"/>
      <c r="AT5" s="5"/>
      <c r="AU5" s="5"/>
      <c r="AV5" s="5"/>
    </row>
    <row r="6" spans="1:70" x14ac:dyDescent="0.25">
      <c r="A6" s="1">
        <v>1959.75</v>
      </c>
      <c r="B6" s="16">
        <v>3055.1</v>
      </c>
      <c r="C6" s="17">
        <v>17.326000000000001</v>
      </c>
      <c r="D6" s="10">
        <v>323.2</v>
      </c>
      <c r="E6" s="17">
        <v>82.4</v>
      </c>
      <c r="F6" s="17">
        <v>115918</v>
      </c>
      <c r="G6" s="18">
        <v>118410449</v>
      </c>
      <c r="H6" s="11">
        <v>7.7640000000000002</v>
      </c>
      <c r="I6" s="11">
        <v>3.99</v>
      </c>
      <c r="J6" s="10">
        <v>5.27</v>
      </c>
      <c r="K6" s="18"/>
      <c r="L6" s="11">
        <v>116.649</v>
      </c>
      <c r="M6" s="10">
        <v>64927</v>
      </c>
      <c r="N6" s="19">
        <v>97.886738121901089</v>
      </c>
      <c r="O6" s="19">
        <v>133.3476621458347</v>
      </c>
      <c r="P6" s="19">
        <v>108.14963942805343</v>
      </c>
      <c r="Q6" s="20">
        <v>21.272498259820715</v>
      </c>
      <c r="R6" s="18"/>
      <c r="S6" s="18"/>
      <c r="T6" s="18"/>
      <c r="U6" s="18"/>
      <c r="V6" s="21">
        <f>100*LN(L6*M6/F6)</f>
        <v>417.95499430410877</v>
      </c>
      <c r="W6" s="22">
        <f>100*LN(Q6)</f>
        <v>305.74150769373983</v>
      </c>
      <c r="X6" s="22">
        <f xml:space="preserve"> 100*LN((1000000/52)*N6/F6)</f>
        <v>278.74395926608992</v>
      </c>
      <c r="Y6" s="22">
        <f xml:space="preserve"> 100*LN((1000000000/52)*O6/G6)</f>
        <v>307.5314308915132</v>
      </c>
      <c r="Z6" s="22">
        <f xml:space="preserve"> 100*LN((1000000/52)*P6/F6)</f>
        <v>288.71443342101742</v>
      </c>
      <c r="AA6" s="22"/>
      <c r="AB6" s="20">
        <f t="shared" si="4"/>
        <v>4</v>
      </c>
      <c r="AC6" s="20">
        <f>400*(LN(B6/F6)-LN(B5/F5))</f>
        <v>0.3058155959791975</v>
      </c>
      <c r="AD6" s="18">
        <f>(LN((D6/C6)/F6)-LN((D5/C5)/F5))*400</f>
        <v>-0.23391498826370594</v>
      </c>
      <c r="AE6" s="18">
        <f>(LN((E6/C6)/F6)-LN((E5/C5)/F5))*400</f>
        <v>-6.7061695735468163</v>
      </c>
      <c r="AF6" s="18">
        <f>400*(LN(C6)-LN(C5))</f>
        <v>1.572983752733137</v>
      </c>
      <c r="AG6" s="18">
        <f>(LN(H6/C6)-LN(H5/C5))*400</f>
        <v>2.257768962951312</v>
      </c>
      <c r="AH6" s="18">
        <f>I6</f>
        <v>3.99</v>
      </c>
      <c r="AI6" s="18"/>
      <c r="AJ6" s="23">
        <f t="shared" si="0"/>
        <v>2.4880606265195411</v>
      </c>
      <c r="AK6" s="18">
        <f t="shared" si="5"/>
        <v>0.87348614494192134</v>
      </c>
      <c r="AL6" s="18">
        <f t="shared" si="1"/>
        <v>1.584809058974713</v>
      </c>
      <c r="AM6" s="18">
        <f t="shared" si="2"/>
        <v>-0.89357485752822186</v>
      </c>
      <c r="AN6" s="18">
        <f t="shared" si="3"/>
        <v>7.2499369386333683</v>
      </c>
      <c r="AO6" s="20"/>
      <c r="AP6" s="20"/>
      <c r="AQ6" s="20"/>
      <c r="AR6" s="20"/>
      <c r="AS6" s="5"/>
      <c r="AT6" s="5"/>
      <c r="AU6" s="5"/>
      <c r="AV6" s="5"/>
    </row>
    <row r="7" spans="1:70" x14ac:dyDescent="0.25">
      <c r="A7" s="1">
        <v>1960</v>
      </c>
      <c r="B7" s="16">
        <v>3123.2</v>
      </c>
      <c r="C7" s="17">
        <v>17.396999999999998</v>
      </c>
      <c r="D7" s="10">
        <v>326.7</v>
      </c>
      <c r="E7" s="17">
        <v>85.3</v>
      </c>
      <c r="F7" s="17">
        <v>116708</v>
      </c>
      <c r="G7" s="18">
        <v>119200346</v>
      </c>
      <c r="H7" s="11">
        <v>7.93</v>
      </c>
      <c r="I7" s="11">
        <v>3.93</v>
      </c>
      <c r="J7" s="10">
        <v>5.31</v>
      </c>
      <c r="K7" s="18"/>
      <c r="L7" s="11">
        <v>116.39100000000001</v>
      </c>
      <c r="M7" s="10">
        <v>65213</v>
      </c>
      <c r="N7" s="19">
        <v>98.491955226366372</v>
      </c>
      <c r="O7" s="19">
        <v>133.22174863037907</v>
      </c>
      <c r="P7" s="19">
        <v>107.85720676750407</v>
      </c>
      <c r="Q7" s="20">
        <v>21.204945898872701</v>
      </c>
      <c r="R7" s="18"/>
      <c r="S7" s="18"/>
      <c r="T7" s="18"/>
      <c r="U7" s="18"/>
      <c r="V7" s="21">
        <f>100*LN(L7*M7/F7)</f>
        <v>417.49389594959518</v>
      </c>
      <c r="W7" s="22">
        <f>100*LN(Q7)</f>
        <v>305.4234451585063</v>
      </c>
      <c r="X7" s="22">
        <f xml:space="preserve"> 100*LN((1000000/52)*N7/F7)</f>
        <v>278.68113436293072</v>
      </c>
      <c r="Y7" s="22">
        <f xml:space="preserve"> 100*LN((1000000000/52)*O7/G7)</f>
        <v>306.77209258728442</v>
      </c>
      <c r="Z7" s="22">
        <f xml:space="preserve"> 100*LN((1000000/52)*P7/F7)</f>
        <v>287.76446643553697</v>
      </c>
      <c r="AA7" s="22"/>
      <c r="AB7" s="20">
        <f t="shared" si="4"/>
        <v>5</v>
      </c>
      <c r="AC7" s="20">
        <f>400*(LN(B7/F7)-LN(B6/F6))</f>
        <v>6.1014990899076693</v>
      </c>
      <c r="AD7" s="18">
        <f>(LN((D7/C7)/F7)-LN((D6/C6)/F6))*400</f>
        <v>-4.4226533674418533E-2</v>
      </c>
      <c r="AE7" s="18">
        <f>(LN((E7/C7)/F7)-LN((E6/C6)/F6))*400</f>
        <v>9.4829837151742424</v>
      </c>
      <c r="AF7" s="18">
        <f>400*(LN(C7)-LN(C6))</f>
        <v>1.6358056377859143</v>
      </c>
      <c r="AG7" s="18">
        <f>(LN(H7/C7)-LN(H6/C6))*400</f>
        <v>6.8263424982112575</v>
      </c>
      <c r="AH7" s="18">
        <f>I7</f>
        <v>3.93</v>
      </c>
      <c r="AI7" s="18"/>
      <c r="AJ7" s="23">
        <f t="shared" si="0"/>
        <v>2.0269622720059601</v>
      </c>
      <c r="AK7" s="18">
        <f t="shared" si="5"/>
        <v>0.81066124178272503</v>
      </c>
      <c r="AL7" s="18">
        <f t="shared" si="1"/>
        <v>0.82547075474593612</v>
      </c>
      <c r="AM7" s="18">
        <f t="shared" si="2"/>
        <v>-1.2116373927617587</v>
      </c>
      <c r="AN7" s="18">
        <f t="shared" si="3"/>
        <v>6.2999699531529245</v>
      </c>
      <c r="AO7" s="20"/>
      <c r="AP7" s="20"/>
      <c r="AQ7" s="20"/>
      <c r="AR7" s="20"/>
      <c r="AS7" s="5"/>
      <c r="AT7" s="5"/>
      <c r="AU7" s="5"/>
      <c r="AV7" s="5"/>
    </row>
    <row r="8" spans="1:70" x14ac:dyDescent="0.25">
      <c r="A8" s="1">
        <v>1960.25</v>
      </c>
      <c r="B8" s="16">
        <v>3111.3</v>
      </c>
      <c r="C8" s="17">
        <v>17.443000000000001</v>
      </c>
      <c r="D8" s="10">
        <v>332.6</v>
      </c>
      <c r="E8" s="17">
        <v>83.9</v>
      </c>
      <c r="F8" s="17">
        <v>117037</v>
      </c>
      <c r="G8" s="18">
        <v>119529243</v>
      </c>
      <c r="H8" s="11">
        <v>7.9809999999999999</v>
      </c>
      <c r="I8" s="11">
        <v>3.7</v>
      </c>
      <c r="J8" s="10">
        <v>5.25</v>
      </c>
      <c r="K8" s="18"/>
      <c r="L8" s="11">
        <v>116.453</v>
      </c>
      <c r="M8" s="10">
        <v>66061</v>
      </c>
      <c r="N8" s="19">
        <v>98.665771913124928</v>
      </c>
      <c r="O8" s="19">
        <v>134.57868950266743</v>
      </c>
      <c r="P8" s="19">
        <v>108.93231911618889</v>
      </c>
      <c r="Q8" s="20">
        <v>21.375161427025592</v>
      </c>
      <c r="R8" s="18"/>
      <c r="S8" s="18"/>
      <c r="T8" s="18"/>
      <c r="U8" s="18"/>
      <c r="V8" s="21">
        <f>100*LN(L8*M8/F8)</f>
        <v>418.55761916089256</v>
      </c>
      <c r="W8" s="22">
        <f>100*LN(Q8)</f>
        <v>306.2229566935855</v>
      </c>
      <c r="X8" s="22">
        <f xml:space="preserve"> 100*LN((1000000/52)*N8/F8)</f>
        <v>278.57595334466009</v>
      </c>
      <c r="Y8" s="22">
        <f xml:space="preserve"> 100*LN((1000000000/52)*O8/G8)</f>
        <v>307.50995876990982</v>
      </c>
      <c r="Z8" s="22">
        <f xml:space="preserve"> 100*LN((1000000/52)*P8/F8)</f>
        <v>288.47482001153202</v>
      </c>
      <c r="AA8" s="22"/>
      <c r="AB8" s="20">
        <f t="shared" si="4"/>
        <v>6</v>
      </c>
      <c r="AC8" s="20">
        <f>400*(LN(B8/F8)-LN(B7/F7))</f>
        <v>-2.653002916234648</v>
      </c>
      <c r="AD8" s="18">
        <f>(LN((D8/C8)/F8)-LN((D7/C7)/F7))*400</f>
        <v>4.9770273370420171</v>
      </c>
      <c r="AE8" s="18">
        <f>(LN((E8/C8)/F8)-LN((E7/C7)/F7))*400</f>
        <v>-8.8018083334674202</v>
      </c>
      <c r="AF8" s="18">
        <f>400*(LN(C8)-LN(C7))</f>
        <v>1.0562577894338787</v>
      </c>
      <c r="AG8" s="18">
        <f>(LN(H8/C8)-LN(H7/C7))*400</f>
        <v>1.508014709412242</v>
      </c>
      <c r="AH8" s="18">
        <f>I8</f>
        <v>3.7</v>
      </c>
      <c r="AI8" s="18"/>
      <c r="AJ8" s="23">
        <f t="shared" si="0"/>
        <v>3.0906854833033321</v>
      </c>
      <c r="AK8" s="18">
        <f t="shared" si="5"/>
        <v>0.70548022351209738</v>
      </c>
      <c r="AL8" s="18">
        <f t="shared" si="1"/>
        <v>1.5633369373713322</v>
      </c>
      <c r="AM8" s="18">
        <f t="shared" si="2"/>
        <v>-0.41212585768255394</v>
      </c>
      <c r="AN8" s="18">
        <f t="shared" si="3"/>
        <v>7.0103235291479677</v>
      </c>
      <c r="AO8" s="20"/>
      <c r="AP8" s="20"/>
      <c r="AQ8" s="20"/>
      <c r="AR8" s="20"/>
      <c r="AS8" s="5"/>
      <c r="AT8" s="5"/>
      <c r="AU8" s="5"/>
      <c r="AV8" s="5"/>
    </row>
    <row r="9" spans="1:70" x14ac:dyDescent="0.25">
      <c r="A9" s="1">
        <v>1960.5</v>
      </c>
      <c r="B9" s="16">
        <v>3119.1</v>
      </c>
      <c r="C9" s="17">
        <v>17.506</v>
      </c>
      <c r="D9" s="10">
        <v>332.5</v>
      </c>
      <c r="E9" s="17">
        <v>82.1</v>
      </c>
      <c r="F9" s="17">
        <v>117411</v>
      </c>
      <c r="G9" s="18">
        <v>119903140</v>
      </c>
      <c r="H9" s="11">
        <v>8.0299999999999994</v>
      </c>
      <c r="I9" s="11">
        <v>2.94</v>
      </c>
      <c r="J9" s="10">
        <v>5.0999999999999996</v>
      </c>
      <c r="K9" s="18"/>
      <c r="L9" s="11">
        <v>116.57</v>
      </c>
      <c r="M9" s="10">
        <v>66024</v>
      </c>
      <c r="N9" s="19">
        <v>98.107239608608722</v>
      </c>
      <c r="O9" s="19">
        <v>134.76913410862821</v>
      </c>
      <c r="P9" s="19">
        <v>108.77391422256136</v>
      </c>
      <c r="Q9" s="20">
        <v>21.352993953077934</v>
      </c>
      <c r="R9" s="18"/>
      <c r="S9" s="18"/>
      <c r="T9" s="18"/>
      <c r="U9" s="18"/>
      <c r="V9" s="21">
        <f>100*LN(L9*M9/F9)</f>
        <v>418.28296634541925</v>
      </c>
      <c r="W9" s="22">
        <f>100*LN(Q9)</f>
        <v>306.11919618373292</v>
      </c>
      <c r="X9" s="22">
        <f xml:space="preserve"> 100*LN((1000000/52)*N9/F9)</f>
        <v>277.68921227340309</v>
      </c>
      <c r="Y9" s="22">
        <f xml:space="preserve"> 100*LN((1000000000/52)*O9/G9)</f>
        <v>307.33905070237893</v>
      </c>
      <c r="Z9" s="22">
        <f xml:space="preserve"> 100*LN((1000000/52)*P9/F9)</f>
        <v>288.01025073240294</v>
      </c>
      <c r="AA9" s="22"/>
      <c r="AB9" s="20">
        <f t="shared" si="4"/>
        <v>7</v>
      </c>
      <c r="AC9" s="20">
        <f>400*(LN(B9/F9)-LN(B8/F8))</f>
        <v>-0.27464890352515425</v>
      </c>
      <c r="AD9" s="18">
        <f>(LN((D9/C9)/F9)-LN((D8/C8)/F8))*400</f>
        <v>-2.8385758336860079</v>
      </c>
      <c r="AE9" s="18">
        <f>(LN((E9/C9)/F9)-LN((E8/C8)/F8))*400</f>
        <v>-11.393331974430509</v>
      </c>
      <c r="AF9" s="18">
        <f>400*(LN(C9)-LN(C8))</f>
        <v>1.442102909699372</v>
      </c>
      <c r="AG9" s="18">
        <f>(LN(H9/C9)-LN(H8/C8))*400</f>
        <v>1.0062215162199628</v>
      </c>
      <c r="AH9" s="18">
        <f>I9</f>
        <v>2.94</v>
      </c>
      <c r="AI9" s="18"/>
      <c r="AJ9" s="23">
        <f t="shared" si="0"/>
        <v>2.8160326678300294</v>
      </c>
      <c r="AK9" s="18">
        <f t="shared" si="5"/>
        <v>-0.18126084774490892</v>
      </c>
      <c r="AL9" s="18">
        <f t="shared" si="1"/>
        <v>1.3924288698404439</v>
      </c>
      <c r="AM9" s="18">
        <f t="shared" si="2"/>
        <v>-0.51588636753513128</v>
      </c>
      <c r="AN9" s="18">
        <f t="shared" si="3"/>
        <v>6.5457542500188879</v>
      </c>
      <c r="AO9" s="20"/>
      <c r="AP9" s="20"/>
      <c r="AQ9" s="20"/>
      <c r="AR9" s="20"/>
      <c r="AS9" s="5"/>
      <c r="AT9" s="5"/>
      <c r="AU9" s="5"/>
      <c r="AV9" s="5"/>
    </row>
    <row r="10" spans="1:70" x14ac:dyDescent="0.25">
      <c r="A10" s="1">
        <v>1960.75</v>
      </c>
      <c r="B10" s="16">
        <v>3081.3</v>
      </c>
      <c r="C10" s="17">
        <v>17.559999999999999</v>
      </c>
      <c r="D10" s="10">
        <v>334.5</v>
      </c>
      <c r="E10" s="17">
        <v>81.8</v>
      </c>
      <c r="F10" s="17">
        <v>117824</v>
      </c>
      <c r="G10" s="18">
        <v>120316037</v>
      </c>
      <c r="H10" s="11">
        <v>8.0649999999999995</v>
      </c>
      <c r="I10" s="11">
        <v>2.2999999999999998</v>
      </c>
      <c r="J10" s="10">
        <v>5.0999999999999996</v>
      </c>
      <c r="K10" s="18"/>
      <c r="L10" s="11">
        <v>116.086</v>
      </c>
      <c r="M10" s="10">
        <v>65840</v>
      </c>
      <c r="N10" s="19">
        <v>97.195872726577932</v>
      </c>
      <c r="O10" s="19">
        <v>133.55063222563012</v>
      </c>
      <c r="P10" s="19">
        <v>107.53836006178301</v>
      </c>
      <c r="Q10" s="20">
        <v>21.107039012515198</v>
      </c>
      <c r="R10" s="18"/>
      <c r="S10" s="18"/>
      <c r="T10" s="18"/>
      <c r="U10" s="18"/>
      <c r="V10" s="21">
        <f>100*LN(L10*M10/F10)</f>
        <v>417.23668664890266</v>
      </c>
      <c r="W10" s="22">
        <f>100*LN(Q10)</f>
        <v>304.96065873379553</v>
      </c>
      <c r="X10" s="22">
        <f xml:space="preserve"> 100*LN((1000000/52)*N10/F10)</f>
        <v>276.40478236942477</v>
      </c>
      <c r="Y10" s="22">
        <f xml:space="preserve"> 100*LN((1000000000/52)*O10/G10)</f>
        <v>306.08703114534148</v>
      </c>
      <c r="Z10" s="22">
        <f xml:space="preserve"> 100*LN((1000000/52)*P10/F10)</f>
        <v>286.51671964903824</v>
      </c>
      <c r="AA10" s="22"/>
      <c r="AB10" s="20">
        <f t="shared" si="4"/>
        <v>8</v>
      </c>
      <c r="AC10" s="20">
        <f>400*(LN(B10/F10)-LN(B9/F9))</f>
        <v>-6.2817194619389838</v>
      </c>
      <c r="AD10" s="18">
        <f>(LN((D10/C10)/F10)-LN((D9/C9)/F9))*400</f>
        <v>-0.23771010681272742</v>
      </c>
      <c r="AE10" s="18">
        <f>(LN((E10/C10)/F10)-LN((E9/C9)/F9))*400</f>
        <v>-4.1008270356343246</v>
      </c>
      <c r="AF10" s="18">
        <f>400*(LN(C10)-LN(C9))</f>
        <v>1.2319635586896638</v>
      </c>
      <c r="AG10" s="18">
        <f>(LN(H10/C10)-LN(H9/C9))*400</f>
        <v>0.50770988871109424</v>
      </c>
      <c r="AH10" s="18">
        <f>I10</f>
        <v>2.2999999999999998</v>
      </c>
      <c r="AI10" s="18"/>
      <c r="AJ10" s="23">
        <f t="shared" si="0"/>
        <v>1.7697529713134372</v>
      </c>
      <c r="AK10" s="18">
        <f t="shared" si="5"/>
        <v>-1.4656907517232298</v>
      </c>
      <c r="AL10" s="18">
        <f t="shared" si="1"/>
        <v>0.14040931280300128</v>
      </c>
      <c r="AM10" s="18">
        <f t="shared" si="2"/>
        <v>-1.6744238174725297</v>
      </c>
      <c r="AN10" s="18">
        <f t="shared" si="3"/>
        <v>5.052223166654187</v>
      </c>
      <c r="AO10" s="20"/>
      <c r="AP10" s="20"/>
      <c r="AQ10" s="20"/>
      <c r="AR10" s="20"/>
      <c r="AS10" s="5"/>
      <c r="AT10" s="5"/>
      <c r="AU10" s="5"/>
      <c r="AV10" s="5"/>
    </row>
    <row r="11" spans="1:70" x14ac:dyDescent="0.25">
      <c r="A11" s="1">
        <v>1961</v>
      </c>
      <c r="B11" s="16">
        <v>3102.3</v>
      </c>
      <c r="C11" s="17">
        <v>17.597999999999999</v>
      </c>
      <c r="D11" s="10">
        <v>335</v>
      </c>
      <c r="E11" s="17">
        <v>80.900000000000006</v>
      </c>
      <c r="F11" s="17">
        <v>118254</v>
      </c>
      <c r="G11" s="18">
        <v>120761255.75</v>
      </c>
      <c r="H11" s="11">
        <v>8.1359999999999992</v>
      </c>
      <c r="I11" s="11">
        <v>1.99</v>
      </c>
      <c r="J11" s="10">
        <v>5.0599999999999996</v>
      </c>
      <c r="K11" s="18"/>
      <c r="L11" s="11">
        <v>115.854</v>
      </c>
      <c r="M11" s="10">
        <v>65738</v>
      </c>
      <c r="N11" s="19">
        <v>96.650267563129859</v>
      </c>
      <c r="O11" s="19">
        <v>133.2529461507728</v>
      </c>
      <c r="P11" s="19">
        <v>106.9544925310864</v>
      </c>
      <c r="Q11" s="20">
        <v>21.008517171546771</v>
      </c>
      <c r="R11" s="18"/>
      <c r="S11" s="18"/>
      <c r="T11" s="18"/>
      <c r="U11" s="18"/>
      <c r="V11" s="21">
        <f>100*LN(L11*M11/F11)</f>
        <v>416.51730691453281</v>
      </c>
      <c r="W11" s="22">
        <f>100*LN(Q11)</f>
        <v>304.49279350957153</v>
      </c>
      <c r="X11" s="22">
        <f xml:space="preserve"> 100*LN((1000000/52)*N11/F11)</f>
        <v>275.47756809845578</v>
      </c>
      <c r="Y11" s="22">
        <f xml:space="preserve"> 100*LN((1000000000/52)*O11/G11)</f>
        <v>305.4945229642442</v>
      </c>
      <c r="Z11" s="22">
        <f xml:space="preserve"> 100*LN((1000000/52)*P11/F11)</f>
        <v>285.60801475092495</v>
      </c>
      <c r="AA11" s="22"/>
      <c r="AB11" s="20">
        <f t="shared" si="4"/>
        <v>9</v>
      </c>
      <c r="AC11" s="20">
        <f>400*(LN(B11/F11)-LN(B10/F10))</f>
        <v>1.2597272765484391</v>
      </c>
      <c r="AD11" s="18">
        <f>(LN((D11/C11)/F11)-LN((D10/C10)/F10))*400</f>
        <v>-1.7243546349654082</v>
      </c>
      <c r="AE11" s="18">
        <f>(LN((E11/C11)/F11)-LN((E10/C10)/F10))*400</f>
        <v>-6.7471833553817362</v>
      </c>
      <c r="AF11" s="18">
        <f>400*(LN(C11)-LN(C10))</f>
        <v>0.86466840655941013</v>
      </c>
      <c r="AG11" s="18">
        <f>(LN(H11/C11)-LN(H10/C10))*400</f>
        <v>2.6413104610752747</v>
      </c>
      <c r="AH11" s="18">
        <f>I11</f>
        <v>1.99</v>
      </c>
      <c r="AI11" s="18"/>
      <c r="AJ11" s="23">
        <f t="shared" si="0"/>
        <v>1.0503732369435852</v>
      </c>
      <c r="AK11" s="18">
        <f t="shared" si="5"/>
        <v>-2.3929050226922186</v>
      </c>
      <c r="AL11" s="18">
        <f t="shared" si="1"/>
        <v>-0.45209886829428569</v>
      </c>
      <c r="AM11" s="18">
        <f t="shared" si="2"/>
        <v>-2.1422890416965288</v>
      </c>
      <c r="AN11" s="18">
        <f t="shared" si="3"/>
        <v>4.1435182685409018</v>
      </c>
      <c r="AO11" s="20"/>
      <c r="AP11" s="20"/>
      <c r="AQ11" s="20"/>
      <c r="AR11" s="20"/>
      <c r="AS11" s="5"/>
      <c r="AT11" s="5"/>
      <c r="AU11" s="5"/>
      <c r="AV11" s="5"/>
    </row>
    <row r="12" spans="1:70" x14ac:dyDescent="0.25">
      <c r="A12" s="1">
        <v>1961.25</v>
      </c>
      <c r="B12" s="16">
        <v>3159.9</v>
      </c>
      <c r="C12" s="17">
        <v>17.640999999999998</v>
      </c>
      <c r="D12" s="10">
        <v>339.9</v>
      </c>
      <c r="E12" s="17">
        <v>82.3</v>
      </c>
      <c r="F12" s="17">
        <v>118636</v>
      </c>
      <c r="G12" s="18">
        <v>121158474.5</v>
      </c>
      <c r="H12" s="11">
        <v>8.2490000000000006</v>
      </c>
      <c r="I12" s="11">
        <v>1.73</v>
      </c>
      <c r="J12" s="10">
        <v>5.0199999999999996</v>
      </c>
      <c r="K12" s="18"/>
      <c r="L12" s="11">
        <v>115.81</v>
      </c>
      <c r="M12" s="10">
        <v>65605</v>
      </c>
      <c r="N12" s="19">
        <v>96.424699723224421</v>
      </c>
      <c r="O12" s="19">
        <v>131.8880644243807</v>
      </c>
      <c r="P12" s="19">
        <v>105.72391313264825</v>
      </c>
      <c r="Q12" s="20">
        <v>20.741928002223851</v>
      </c>
      <c r="R12" s="18"/>
      <c r="S12" s="18"/>
      <c r="T12" s="18"/>
      <c r="U12" s="18"/>
      <c r="V12" s="21">
        <f>100*LN(L12*M12/F12)</f>
        <v>415.954284793434</v>
      </c>
      <c r="W12" s="22">
        <f>100*LN(Q12)</f>
        <v>303.21571590509137</v>
      </c>
      <c r="X12" s="22">
        <f xml:space="preserve"> 100*LN((1000000/52)*N12/F12)</f>
        <v>274.9213968573813</v>
      </c>
      <c r="Y12" s="22">
        <f xml:space="preserve"> 100*LN((1000000000/52)*O12/G12)</f>
        <v>304.1365731158686</v>
      </c>
      <c r="Z12" s="22">
        <f xml:space="preserve"> 100*LN((1000000/52)*P12/F12)</f>
        <v>284.12826817510489</v>
      </c>
      <c r="AA12" s="22"/>
      <c r="AB12" s="20">
        <f t="shared" si="4"/>
        <v>10</v>
      </c>
      <c r="AC12" s="20">
        <f>400*(LN(B12/F12)-LN(B11/F11))</f>
        <v>6.0685925081411796</v>
      </c>
      <c r="AD12" s="18">
        <f>(LN((D12/C12)/F12)-LN((D11/C11)/F11))*400</f>
        <v>3.5421269619554607</v>
      </c>
      <c r="AE12" s="18">
        <f>(LN((E12/C12)/F12)-LN((E11/C11)/F11))*400</f>
        <v>4.5966704585858054</v>
      </c>
      <c r="AF12" s="18">
        <f>400*(LN(C12)-LN(C11))</f>
        <v>0.97619163635993544</v>
      </c>
      <c r="AG12" s="18">
        <f>(LN(H12/C12)-LN(H11/C11))*400</f>
        <v>4.5411372165744535</v>
      </c>
      <c r="AH12" s="18">
        <f>I12</f>
        <v>1.73</v>
      </c>
      <c r="AI12" s="18"/>
      <c r="AJ12" s="23">
        <f t="shared" si="0"/>
        <v>0.48735111584477409</v>
      </c>
      <c r="AK12" s="18">
        <f t="shared" si="5"/>
        <v>-2.949076263766699</v>
      </c>
      <c r="AL12" s="18">
        <f t="shared" si="1"/>
        <v>-1.8100487166698827</v>
      </c>
      <c r="AM12" s="18">
        <f t="shared" si="2"/>
        <v>-3.4193666461766838</v>
      </c>
      <c r="AN12" s="18">
        <f t="shared" si="3"/>
        <v>2.663771692720843</v>
      </c>
      <c r="AO12" s="20"/>
      <c r="AP12" s="20"/>
      <c r="AQ12" s="20"/>
      <c r="AR12" s="20"/>
      <c r="AS12" s="5"/>
      <c r="AT12" s="5"/>
      <c r="AU12" s="5"/>
      <c r="AV12" s="5"/>
    </row>
    <row r="13" spans="1:70" x14ac:dyDescent="0.25">
      <c r="A13" s="1">
        <v>1961.5</v>
      </c>
      <c r="B13" s="16">
        <v>3212.6</v>
      </c>
      <c r="C13" s="17">
        <v>17.687000000000001</v>
      </c>
      <c r="D13" s="10">
        <v>342.8</v>
      </c>
      <c r="E13" s="17">
        <v>84.3</v>
      </c>
      <c r="F13" s="17">
        <v>119001</v>
      </c>
      <c r="G13" s="18">
        <v>121538693.25</v>
      </c>
      <c r="H13" s="11">
        <v>8.3109999999999999</v>
      </c>
      <c r="I13" s="11">
        <v>1.68</v>
      </c>
      <c r="J13" s="10">
        <v>5.1100000000000003</v>
      </c>
      <c r="K13" s="18"/>
      <c r="L13" s="11">
        <v>115.976</v>
      </c>
      <c r="M13" s="10">
        <v>65667</v>
      </c>
      <c r="N13" s="19">
        <v>96.990977450183706</v>
      </c>
      <c r="O13" s="19">
        <v>132.84837185586019</v>
      </c>
      <c r="P13" s="19">
        <v>106.47891156273253</v>
      </c>
      <c r="Q13" s="20">
        <v>20.824318351610557</v>
      </c>
      <c r="R13" s="18"/>
      <c r="S13" s="18"/>
      <c r="T13" s="18"/>
      <c r="U13" s="18"/>
      <c r="V13" s="21">
        <f>100*LN(L13*M13/F13)</f>
        <v>415.88478929101581</v>
      </c>
      <c r="W13" s="22">
        <f>100*LN(Q13)</f>
        <v>303.61214553016163</v>
      </c>
      <c r="X13" s="22">
        <f xml:space="preserve"> 100*LN((1000000/52)*N13/F13)</f>
        <v>275.19976221627849</v>
      </c>
      <c r="Y13" s="22">
        <f xml:space="preserve"> 100*LN((1000000000/52)*O13/G13)</f>
        <v>304.548730197917</v>
      </c>
      <c r="Z13" s="22">
        <f xml:space="preserve"> 100*LN((1000000/52)*P13/F13)</f>
        <v>284.5326616009894</v>
      </c>
      <c r="AA13" s="22"/>
      <c r="AB13" s="20">
        <f t="shared" si="4"/>
        <v>11</v>
      </c>
      <c r="AC13" s="20">
        <f>400*(LN(B13/F13)-LN(B12/F12))</f>
        <v>5.3873127980480717</v>
      </c>
      <c r="AD13" s="18">
        <f>(LN((D13/C13)/F13)-LN((D12/C12)/F12))*400</f>
        <v>1.1278589060907507</v>
      </c>
      <c r="AE13" s="18">
        <f>(LN((E13/C13)/F13)-LN((E12/C12)/F12))*400</f>
        <v>7.3338698273836656</v>
      </c>
      <c r="AF13" s="18">
        <f>400*(LN(C13)-LN(C12))</f>
        <v>1.041667255355172</v>
      </c>
      <c r="AG13" s="18">
        <f>(LN(H13/C13)-LN(H12/C12))*400</f>
        <v>1.9535158215626236</v>
      </c>
      <c r="AH13" s="18">
        <f>I13</f>
        <v>1.68</v>
      </c>
      <c r="AI13" s="18"/>
      <c r="AJ13" s="23">
        <f t="shared" si="0"/>
        <v>0.41785561342658184</v>
      </c>
      <c r="AK13" s="18">
        <f t="shared" si="5"/>
        <v>-2.6707109048695088</v>
      </c>
      <c r="AL13" s="18">
        <f t="shared" si="1"/>
        <v>-1.3978916346214874</v>
      </c>
      <c r="AM13" s="18">
        <f t="shared" si="2"/>
        <v>-3.0229370211064293</v>
      </c>
      <c r="AN13" s="18">
        <f t="shared" si="3"/>
        <v>3.06816511860535</v>
      </c>
      <c r="AO13" s="20"/>
      <c r="AP13" s="20"/>
      <c r="AQ13" s="20"/>
      <c r="AR13" s="20"/>
      <c r="AS13" s="5"/>
      <c r="AT13" s="5"/>
      <c r="AU13" s="5"/>
      <c r="AV13" s="5"/>
    </row>
    <row r="14" spans="1:70" x14ac:dyDescent="0.25">
      <c r="A14" s="1">
        <v>1961.75</v>
      </c>
      <c r="B14" s="16">
        <v>3277.7</v>
      </c>
      <c r="C14" s="17">
        <v>17.745000000000001</v>
      </c>
      <c r="D14" s="10">
        <v>350.1</v>
      </c>
      <c r="E14" s="17">
        <v>86.9</v>
      </c>
      <c r="F14" s="17">
        <v>119190</v>
      </c>
      <c r="G14" s="18">
        <v>121742912</v>
      </c>
      <c r="H14" s="11">
        <v>8.3719999999999999</v>
      </c>
      <c r="I14" s="11">
        <v>2.4</v>
      </c>
      <c r="J14" s="10">
        <v>5.1100000000000003</v>
      </c>
      <c r="K14" s="18"/>
      <c r="L14" s="11">
        <v>116.42</v>
      </c>
      <c r="M14" s="10">
        <v>65967</v>
      </c>
      <c r="N14" s="19">
        <v>98.223791459404367</v>
      </c>
      <c r="O14" s="19">
        <v>134.48693884877216</v>
      </c>
      <c r="P14" s="19">
        <v>107.51359591802253</v>
      </c>
      <c r="Q14" s="20">
        <v>21.012427243981421</v>
      </c>
      <c r="R14" s="18"/>
      <c r="S14" s="18"/>
      <c r="T14" s="18"/>
      <c r="U14" s="18"/>
      <c r="V14" s="21">
        <f>100*LN(L14*M14/F14)</f>
        <v>416.56401003337152</v>
      </c>
      <c r="W14" s="22">
        <f>100*LN(Q14)</f>
        <v>304.51140362174448</v>
      </c>
      <c r="X14" s="22">
        <f xml:space="preserve"> 100*LN((1000000/52)*N14/F14)</f>
        <v>276.3041163476546</v>
      </c>
      <c r="Y14" s="22">
        <f xml:space="preserve"> 100*LN((1000000000/52)*O14/G14)</f>
        <v>305.60671031873159</v>
      </c>
      <c r="Z14" s="22">
        <f xml:space="preserve"> 100*LN((1000000/52)*P14/F14)</f>
        <v>285.34100151327146</v>
      </c>
      <c r="AA14" s="22"/>
      <c r="AB14" s="20">
        <f t="shared" si="4"/>
        <v>12</v>
      </c>
      <c r="AC14" s="20">
        <f>400*(LN(B14/F14)-LN(B13/F13))</f>
        <v>7.3897666863530276</v>
      </c>
      <c r="AD14" s="18">
        <f>(LN((D14/C14)/F14)-LN((D13/C13)/F13))*400</f>
        <v>6.4843198136564695</v>
      </c>
      <c r="AE14" s="18">
        <f>(LN((E14/C14)/F14)-LN((E13/C13)/F13))*400</f>
        <v>10.206130224272414</v>
      </c>
      <c r="AF14" s="18">
        <f>400*(LN(C14)-LN(C13))</f>
        <v>1.3095518583211785</v>
      </c>
      <c r="AG14" s="18">
        <f>(LN(H14/C14)-LN(H13/C13))*400</f>
        <v>1.6155945468243615</v>
      </c>
      <c r="AH14" s="18">
        <f>I14</f>
        <v>2.4</v>
      </c>
      <c r="AI14" s="18"/>
      <c r="AJ14" s="23">
        <f t="shared" si="0"/>
        <v>1.097076355782292</v>
      </c>
      <c r="AK14" s="18">
        <f t="shared" si="5"/>
        <v>-1.5663567734933963</v>
      </c>
      <c r="AL14" s="18">
        <f t="shared" si="1"/>
        <v>-0.33991151380689644</v>
      </c>
      <c r="AM14" s="18">
        <f t="shared" si="2"/>
        <v>-2.1236789295235781</v>
      </c>
      <c r="AN14" s="18">
        <f t="shared" si="3"/>
        <v>3.8765050308874152</v>
      </c>
      <c r="AO14" s="20"/>
      <c r="AP14" s="20"/>
      <c r="AQ14" s="20"/>
      <c r="AR14" s="20"/>
      <c r="AS14" s="5"/>
      <c r="AT14" s="5"/>
      <c r="AU14" s="5"/>
      <c r="AV14" s="5"/>
    </row>
    <row r="15" spans="1:70" x14ac:dyDescent="0.25">
      <c r="A15" s="1">
        <v>1962</v>
      </c>
      <c r="B15" s="16">
        <v>3336.8</v>
      </c>
      <c r="C15" s="17">
        <v>17.837</v>
      </c>
      <c r="D15" s="10">
        <v>355.4</v>
      </c>
      <c r="E15" s="17">
        <v>88.7</v>
      </c>
      <c r="F15" s="17">
        <v>119379</v>
      </c>
      <c r="G15" s="18">
        <v>121965606.5</v>
      </c>
      <c r="H15" s="11">
        <v>8.5050000000000008</v>
      </c>
      <c r="I15" s="11">
        <v>2.46</v>
      </c>
      <c r="J15" s="10">
        <v>5.0599999999999996</v>
      </c>
      <c r="K15" s="18">
        <v>4.0199999999999996</v>
      </c>
      <c r="L15" s="11">
        <v>116.125</v>
      </c>
      <c r="M15" s="10">
        <v>66380</v>
      </c>
      <c r="N15" s="19">
        <v>98.584741607998751</v>
      </c>
      <c r="O15" s="19">
        <v>136.17609351251042</v>
      </c>
      <c r="P15" s="19">
        <v>108.62051297793283</v>
      </c>
      <c r="Q15" s="20">
        <v>21.206713295286342</v>
      </c>
      <c r="R15" s="18"/>
      <c r="S15" s="18"/>
      <c r="T15" s="18"/>
      <c r="U15" s="18">
        <f>J15-K15</f>
        <v>1.04</v>
      </c>
      <c r="V15" s="21">
        <f>100*LN(L15*M15/F15)</f>
        <v>416.77596973329088</v>
      </c>
      <c r="W15" s="22">
        <f>100*LN(Q15)</f>
        <v>305.43177964222258</v>
      </c>
      <c r="X15" s="22">
        <f xml:space="preserve"> 100*LN((1000000/52)*N15/F15)</f>
        <v>276.51247535153186</v>
      </c>
      <c r="Y15" s="22">
        <f xml:space="preserve"> 100*LN((1000000000/52)*O15/G15)</f>
        <v>306.67213227847657</v>
      </c>
      <c r="Z15" s="22">
        <f xml:space="preserve"> 100*LN((1000000/52)*P15/F15)</f>
        <v>286.20685295873056</v>
      </c>
      <c r="AA15" s="22"/>
      <c r="AB15" s="20">
        <f t="shared" si="4"/>
        <v>13</v>
      </c>
      <c r="AC15" s="20">
        <f>400*(LN(B15/F15)-LN(B14/F14))</f>
        <v>6.5143437551325789</v>
      </c>
      <c r="AD15" s="18">
        <f>(LN((D15/C15)/F15)-LN((D14/C14)/F14))*400</f>
        <v>3.3077898735683675</v>
      </c>
      <c r="AE15" s="18">
        <f>(LN((E15/C15)/F15)-LN((E14/C14)/F14))*400</f>
        <v>5.4984975872706343</v>
      </c>
      <c r="AF15" s="18">
        <f>400*(LN(C15)-LN(C14))</f>
        <v>2.0684661910825852</v>
      </c>
      <c r="AG15" s="18">
        <f>(LN(H15/C15)-LN(H14/C14))*400</f>
        <v>4.236102314546164</v>
      </c>
      <c r="AH15" s="18">
        <f>I15</f>
        <v>2.46</v>
      </c>
      <c r="AI15" s="18">
        <f>U15</f>
        <v>1.04</v>
      </c>
      <c r="AJ15" s="23">
        <f t="shared" si="0"/>
        <v>1.3090360557016538</v>
      </c>
      <c r="AK15" s="18">
        <f t="shared" si="5"/>
        <v>-1.3579977696161336</v>
      </c>
      <c r="AL15" s="18">
        <f t="shared" si="1"/>
        <v>0.72551044593808456</v>
      </c>
      <c r="AM15" s="18">
        <f t="shared" si="2"/>
        <v>-1.2033029090454761</v>
      </c>
      <c r="AN15" s="18">
        <f t="shared" si="3"/>
        <v>4.7423564763465151</v>
      </c>
      <c r="AO15" s="20"/>
      <c r="AP15" s="20"/>
      <c r="AQ15" s="20"/>
      <c r="AR15" s="20"/>
      <c r="AS15" s="5"/>
      <c r="AT15" s="5"/>
      <c r="AU15" s="5"/>
      <c r="AV15" s="5"/>
    </row>
    <row r="16" spans="1:70" x14ac:dyDescent="0.25">
      <c r="A16" s="1">
        <v>1962.25</v>
      </c>
      <c r="B16" s="16">
        <v>3372.7</v>
      </c>
      <c r="C16" s="17">
        <v>17.866</v>
      </c>
      <c r="D16" s="10">
        <v>361</v>
      </c>
      <c r="E16" s="17">
        <v>91.3</v>
      </c>
      <c r="F16" s="17">
        <v>119819</v>
      </c>
      <c r="G16" s="18">
        <v>122439301</v>
      </c>
      <c r="H16" s="11">
        <v>8.5619999999999994</v>
      </c>
      <c r="I16" s="11">
        <v>2.61</v>
      </c>
      <c r="J16" s="10">
        <v>5.01</v>
      </c>
      <c r="K16" s="18">
        <v>3.88</v>
      </c>
      <c r="L16" s="11">
        <v>116.669</v>
      </c>
      <c r="M16" s="10">
        <v>66577</v>
      </c>
      <c r="N16" s="19">
        <v>99.760310018498643</v>
      </c>
      <c r="O16" s="19">
        <v>137.03510139009131</v>
      </c>
      <c r="P16" s="19">
        <v>109.1972788219044</v>
      </c>
      <c r="Q16" s="20">
        <v>21.270457943131575</v>
      </c>
      <c r="R16" s="18"/>
      <c r="S16" s="18"/>
      <c r="T16" s="18"/>
      <c r="U16" s="18">
        <f>J16-K16</f>
        <v>1.1299999999999999</v>
      </c>
      <c r="V16" s="21">
        <f>100*LN(L16*M16/F16)</f>
        <v>417.17177674020735</v>
      </c>
      <c r="W16" s="22">
        <f>100*LN(Q16)</f>
        <v>305.73191589818634</v>
      </c>
      <c r="X16" s="22">
        <f xml:space="preserve"> 100*LN((1000000/52)*N16/F16)</f>
        <v>277.32996986421517</v>
      </c>
      <c r="Y16" s="22">
        <f xml:space="preserve"> 100*LN((1000000000/52)*O16/G16)</f>
        <v>306.91332627954506</v>
      </c>
      <c r="Z16" s="22">
        <f xml:space="preserve"> 100*LN((1000000/52)*P16/F16)</f>
        <v>286.36854334188558</v>
      </c>
      <c r="AA16" s="22"/>
      <c r="AB16" s="20">
        <f t="shared" si="4"/>
        <v>14</v>
      </c>
      <c r="AC16" s="20">
        <f>400*(LN(B16/F16)-LN(B15/F15))</f>
        <v>2.8089527809752823</v>
      </c>
      <c r="AD16" s="18">
        <f>(LN((D16/C16)/F16)-LN((D15/C15)/F15))*400</f>
        <v>4.1322256931714207</v>
      </c>
      <c r="AE16" s="18">
        <f>(LN((E16/C16)/F16)-LN((E15/C15)/F15))*400</f>
        <v>9.4349679623960014</v>
      </c>
      <c r="AF16" s="18">
        <f>400*(LN(C16)-LN(C15))</f>
        <v>0.64980548139246253</v>
      </c>
      <c r="AG16" s="18">
        <f>(LN(H16/C16)-LN(H15/C15))*400</f>
        <v>2.0220272685792295</v>
      </c>
      <c r="AH16" s="18">
        <f>I16</f>
        <v>2.61</v>
      </c>
      <c r="AI16" s="18">
        <f>U16</f>
        <v>1.1299999999999999</v>
      </c>
      <c r="AJ16" s="23">
        <f t="shared" si="0"/>
        <v>1.7048430626181243</v>
      </c>
      <c r="AK16" s="18">
        <f t="shared" si="5"/>
        <v>-0.54050325693282275</v>
      </c>
      <c r="AL16" s="18">
        <f t="shared" si="1"/>
        <v>0.96670444700657754</v>
      </c>
      <c r="AM16" s="18">
        <f t="shared" si="2"/>
        <v>-0.90316665308171196</v>
      </c>
      <c r="AN16" s="18">
        <f t="shared" si="3"/>
        <v>4.9040468595015341</v>
      </c>
      <c r="AO16" s="20"/>
      <c r="AP16" s="20"/>
      <c r="AQ16" s="20"/>
      <c r="AR16" s="20"/>
      <c r="AS16" s="5"/>
      <c r="AT16" s="5"/>
      <c r="AU16" s="5"/>
      <c r="AV16" s="5"/>
    </row>
    <row r="17" spans="1:48" x14ac:dyDescent="0.25">
      <c r="A17" s="1">
        <v>1962.5</v>
      </c>
      <c r="B17" s="16">
        <v>3404.8</v>
      </c>
      <c r="C17" s="17">
        <v>17.902999999999999</v>
      </c>
      <c r="D17" s="10">
        <v>364.9</v>
      </c>
      <c r="E17" s="17">
        <v>92</v>
      </c>
      <c r="F17" s="17">
        <v>120368</v>
      </c>
      <c r="G17" s="18">
        <v>123021995.5</v>
      </c>
      <c r="H17" s="11">
        <v>8.6219999999999999</v>
      </c>
      <c r="I17" s="11">
        <v>2.85</v>
      </c>
      <c r="J17" s="10">
        <v>5.05</v>
      </c>
      <c r="K17" s="18">
        <v>3.99</v>
      </c>
      <c r="L17" s="11">
        <v>116.619</v>
      </c>
      <c r="M17" s="10">
        <v>66881</v>
      </c>
      <c r="N17" s="19">
        <v>99.552157254054293</v>
      </c>
      <c r="O17" s="19">
        <v>136.69772770124533</v>
      </c>
      <c r="P17" s="19">
        <v>108.62331757052158</v>
      </c>
      <c r="Q17" s="20">
        <v>21.147324965801054</v>
      </c>
      <c r="R17" s="18"/>
      <c r="S17" s="18"/>
      <c r="T17" s="18"/>
      <c r="U17" s="18">
        <f>J17-K17</f>
        <v>1.0599999999999996</v>
      </c>
      <c r="V17" s="21">
        <f>100*LN(L17*M17/F17)</f>
        <v>417.12734148986391</v>
      </c>
      <c r="W17" s="22">
        <f>100*LN(Q17)</f>
        <v>305.15134183347811</v>
      </c>
      <c r="X17" s="22">
        <f xml:space="preserve"> 100*LN((1000000/52)*N17/F17)</f>
        <v>276.66395439140507</v>
      </c>
      <c r="Y17" s="22">
        <f xml:space="preserve"> 100*LN((1000000000/52)*O17/G17)</f>
        <v>306.19205168821293</v>
      </c>
      <c r="Z17" s="22">
        <f xml:space="preserve"> 100*LN((1000000/52)*P17/F17)</f>
        <v>285.38439386297796</v>
      </c>
      <c r="AA17" s="22"/>
      <c r="AB17" s="20">
        <f t="shared" si="4"/>
        <v>15</v>
      </c>
      <c r="AC17" s="20">
        <f>400*(LN(B17/F17)-LN(B16/F16))</f>
        <v>1.9604576588610811</v>
      </c>
      <c r="AD17" s="18">
        <f>(LN((D17/C17)/F17)-LN((D16/C16)/F16))*400</f>
        <v>1.6420431084029019</v>
      </c>
      <c r="AE17" s="18">
        <f>(LN((E17/C17)/F17)-LN((E16/C16)/F16))*400</f>
        <v>0.39900484384105539</v>
      </c>
      <c r="AF17" s="18">
        <f>400*(LN(C17)-LN(C16))</f>
        <v>0.8275325157955038</v>
      </c>
      <c r="AG17" s="18">
        <f>(LN(H17/C17)-LN(H16/C16))*400</f>
        <v>1.9657749250800105</v>
      </c>
      <c r="AH17" s="18">
        <f>I17</f>
        <v>2.85</v>
      </c>
      <c r="AI17" s="18">
        <f>U17</f>
        <v>1.0599999999999996</v>
      </c>
      <c r="AJ17" s="23">
        <f t="shared" si="0"/>
        <v>1.6604078122746841</v>
      </c>
      <c r="AK17" s="18">
        <f t="shared" si="5"/>
        <v>-1.2065187297429247</v>
      </c>
      <c r="AL17" s="18">
        <f t="shared" si="1"/>
        <v>0.24542985567444475</v>
      </c>
      <c r="AM17" s="18">
        <f t="shared" si="2"/>
        <v>-1.4837407177899422</v>
      </c>
      <c r="AN17" s="18">
        <f t="shared" si="3"/>
        <v>3.919897380593909</v>
      </c>
      <c r="AO17" s="20"/>
      <c r="AP17" s="20"/>
      <c r="AQ17" s="20"/>
      <c r="AR17" s="20"/>
      <c r="AS17" s="5"/>
      <c r="AT17" s="5"/>
      <c r="AU17" s="5"/>
      <c r="AV17" s="5"/>
    </row>
    <row r="18" spans="1:48" x14ac:dyDescent="0.25">
      <c r="A18" s="1">
        <v>1962.75</v>
      </c>
      <c r="B18" s="16">
        <v>3418</v>
      </c>
      <c r="C18" s="17">
        <v>17.937999999999999</v>
      </c>
      <c r="D18" s="10">
        <v>371.1</v>
      </c>
      <c r="E18" s="17">
        <v>91.6</v>
      </c>
      <c r="F18" s="17">
        <v>121046</v>
      </c>
      <c r="G18" s="18">
        <v>123733690</v>
      </c>
      <c r="H18" s="11">
        <v>8.7010000000000005</v>
      </c>
      <c r="I18" s="11">
        <v>2.92</v>
      </c>
      <c r="J18" s="10">
        <v>4.96</v>
      </c>
      <c r="K18" s="18">
        <v>3.9</v>
      </c>
      <c r="L18" s="11">
        <v>116.16500000000001</v>
      </c>
      <c r="M18" s="10">
        <v>66969</v>
      </c>
      <c r="N18" s="19">
        <v>98.918076964994299</v>
      </c>
      <c r="O18" s="19">
        <v>135.94574290344258</v>
      </c>
      <c r="P18" s="19">
        <v>107.85949275173746</v>
      </c>
      <c r="Q18" s="20">
        <v>20.961312303233804</v>
      </c>
      <c r="R18" s="18"/>
      <c r="S18" s="18"/>
      <c r="T18" s="18"/>
      <c r="U18" s="18">
        <f>J18-K18</f>
        <v>1.06</v>
      </c>
      <c r="V18" s="21">
        <f>100*LN(L18*M18/F18)</f>
        <v>416.30707813371117</v>
      </c>
      <c r="W18" s="22">
        <f>100*LN(Q18)</f>
        <v>304.26784673800336</v>
      </c>
      <c r="X18" s="22">
        <f xml:space="preserve"> 100*LN((1000000/52)*N18/F18)</f>
        <v>275.46329239181222</v>
      </c>
      <c r="Y18" s="22">
        <f xml:space="preserve"> 100*LN((1000000000/52)*O18/G18)</f>
        <v>305.06358225130646</v>
      </c>
      <c r="Z18" s="22">
        <f xml:space="preserve"> 100*LN((1000000/52)*P18/F18)</f>
        <v>284.11703088178041</v>
      </c>
      <c r="AA18" s="22"/>
      <c r="AB18" s="20">
        <f t="shared" si="4"/>
        <v>16</v>
      </c>
      <c r="AC18" s="20">
        <f>400*(LN(B18/F18)-LN(B17/F17))</f>
        <v>-0.69901514214070204</v>
      </c>
      <c r="AD18" s="18">
        <f>(LN((D18/C18)/F18)-LN((D17/C17)/F17))*400</f>
        <v>3.7112926695435533</v>
      </c>
      <c r="AE18" s="18">
        <f>(LN((E18/C18)/F18)-LN((E17/C17)/F17))*400</f>
        <v>-4.7709193276993744</v>
      </c>
      <c r="AF18" s="18">
        <f>400*(LN(C18)-LN(C17))</f>
        <v>0.7812284506700351</v>
      </c>
      <c r="AG18" s="18">
        <f>(LN(H18/C18)-LN(H17/C17))*400</f>
        <v>2.8671256529076761</v>
      </c>
      <c r="AH18" s="18">
        <f>I18</f>
        <v>2.92</v>
      </c>
      <c r="AI18" s="18">
        <f>U18</f>
        <v>1.06</v>
      </c>
      <c r="AJ18" s="23">
        <f t="shared" si="0"/>
        <v>0.84014445612194777</v>
      </c>
      <c r="AK18" s="18">
        <f t="shared" si="5"/>
        <v>-2.4071807293357779</v>
      </c>
      <c r="AL18" s="18">
        <f t="shared" si="1"/>
        <v>-0.88303958123202619</v>
      </c>
      <c r="AM18" s="18">
        <f t="shared" si="2"/>
        <v>-2.3672358132646991</v>
      </c>
      <c r="AN18" s="18">
        <f t="shared" si="3"/>
        <v>2.6525343993963588</v>
      </c>
      <c r="AO18" s="20"/>
      <c r="AP18" s="20"/>
      <c r="AQ18" s="20"/>
      <c r="AR18" s="20"/>
      <c r="AS18" s="5"/>
      <c r="AT18" s="5"/>
      <c r="AU18" s="5"/>
      <c r="AV18" s="5"/>
    </row>
    <row r="19" spans="1:48" x14ac:dyDescent="0.25">
      <c r="A19" s="1">
        <v>1963</v>
      </c>
      <c r="B19" s="16">
        <v>3456.1</v>
      </c>
      <c r="C19" s="17">
        <v>18.016999999999999</v>
      </c>
      <c r="D19" s="10">
        <v>374.7</v>
      </c>
      <c r="E19" s="17">
        <v>92.8</v>
      </c>
      <c r="F19" s="17">
        <v>121640</v>
      </c>
      <c r="G19" s="18">
        <v>124329577.5</v>
      </c>
      <c r="H19" s="11">
        <v>8.7870000000000008</v>
      </c>
      <c r="I19" s="11">
        <v>2.97</v>
      </c>
      <c r="J19" s="10">
        <v>4.8899999999999997</v>
      </c>
      <c r="K19" s="18">
        <v>3.89</v>
      </c>
      <c r="L19" s="11">
        <v>116.29600000000001</v>
      </c>
      <c r="M19" s="10">
        <v>67149</v>
      </c>
      <c r="N19" s="19">
        <v>99.520379648870971</v>
      </c>
      <c r="O19" s="19">
        <v>136.60004888832484</v>
      </c>
      <c r="P19" s="19">
        <v>108.67581044263318</v>
      </c>
      <c r="Q19" s="20">
        <v>20.992519887150976</v>
      </c>
      <c r="R19" s="18"/>
      <c r="S19" s="18"/>
      <c r="T19" s="18"/>
      <c r="U19" s="18">
        <f>J19-K19</f>
        <v>0.99999999999999956</v>
      </c>
      <c r="V19" s="21">
        <f>100*LN(L19*M19/F19)</f>
        <v>416.1986833140457</v>
      </c>
      <c r="W19" s="22">
        <f>100*LN(Q19)</f>
        <v>304.41661784206599</v>
      </c>
      <c r="X19" s="22">
        <f xml:space="preserve"> 100*LN((1000000/52)*N19/F19)</f>
        <v>275.58081413748874</v>
      </c>
      <c r="Y19" s="22">
        <f xml:space="preserve"> 100*LN((1000000000/52)*O19/G19)</f>
        <v>305.06329426867251</v>
      </c>
      <c r="Z19" s="22">
        <f xml:space="preserve"> 100*LN((1000000/52)*P19/F19)</f>
        <v>284.38149319277431</v>
      </c>
      <c r="AA19" s="22"/>
      <c r="AB19" s="20">
        <f t="shared" si="4"/>
        <v>17</v>
      </c>
      <c r="AC19" s="20">
        <f>400*(LN(B19/F19)-LN(B18/F18))</f>
        <v>2.4759907389199753</v>
      </c>
      <c r="AD19" s="18">
        <f>(LN((D19/C19)/F19)-LN((D18/C18)/F18))*400</f>
        <v>0.145809851062495</v>
      </c>
      <c r="AE19" s="18">
        <f>(LN((E19/C19)/F19)-LN((E18/C18)/F18))*400</f>
        <v>1.4903020026551417</v>
      </c>
      <c r="AF19" s="18">
        <f>400*(LN(C19)-LN(C18))</f>
        <v>1.7577555751007168</v>
      </c>
      <c r="AG19" s="18">
        <f>(LN(H19/C19)-LN(H18/C18))*400</f>
        <v>2.1764023968267932</v>
      </c>
      <c r="AH19" s="18">
        <f>I19</f>
        <v>2.97</v>
      </c>
      <c r="AI19" s="18">
        <f>U19</f>
        <v>0.99999999999999956</v>
      </c>
      <c r="AJ19" s="23">
        <f t="shared" si="0"/>
        <v>0.7317496364564704</v>
      </c>
      <c r="AK19" s="18">
        <f t="shared" si="5"/>
        <v>-2.2896589836592511</v>
      </c>
      <c r="AL19" s="18">
        <f t="shared" si="1"/>
        <v>-0.88332756386597566</v>
      </c>
      <c r="AM19" s="18">
        <f t="shared" si="2"/>
        <v>-2.2184647092020668</v>
      </c>
      <c r="AN19" s="18">
        <f t="shared" si="3"/>
        <v>2.916996710390265</v>
      </c>
      <c r="AO19" s="20"/>
      <c r="AP19" s="20"/>
      <c r="AQ19" s="20"/>
      <c r="AR19" s="20"/>
      <c r="AS19" s="5"/>
      <c r="AT19" s="5"/>
      <c r="AU19" s="5"/>
      <c r="AV19" s="5"/>
    </row>
    <row r="20" spans="1:48" x14ac:dyDescent="0.25">
      <c r="A20" s="1">
        <v>1963.25</v>
      </c>
      <c r="B20" s="16">
        <v>3501.1</v>
      </c>
      <c r="C20" s="17">
        <v>18.047000000000001</v>
      </c>
      <c r="D20" s="10">
        <v>378.9</v>
      </c>
      <c r="E20" s="17">
        <v>96.8</v>
      </c>
      <c r="F20" s="17">
        <v>122167</v>
      </c>
      <c r="G20" s="18">
        <v>124858465</v>
      </c>
      <c r="H20" s="11">
        <v>8.8320000000000007</v>
      </c>
      <c r="I20" s="11">
        <v>2.96</v>
      </c>
      <c r="J20" s="10">
        <v>4.8499999999999996</v>
      </c>
      <c r="K20" s="18">
        <v>3.96</v>
      </c>
      <c r="L20" s="11">
        <v>116.53100000000001</v>
      </c>
      <c r="M20" s="10">
        <v>67635</v>
      </c>
      <c r="N20" s="19">
        <v>100.14872110836313</v>
      </c>
      <c r="O20" s="19">
        <v>137.41148852512171</v>
      </c>
      <c r="P20" s="19">
        <v>109.35919893734263</v>
      </c>
      <c r="Q20" s="20">
        <v>21.047513905819891</v>
      </c>
      <c r="R20" s="18"/>
      <c r="S20" s="18"/>
      <c r="T20" s="18"/>
      <c r="U20" s="18">
        <f>J20-K20</f>
        <v>0.88999999999999968</v>
      </c>
      <c r="V20" s="21">
        <f>100*LN(L20*M20/F20)</f>
        <v>416.68939714028375</v>
      </c>
      <c r="W20" s="22">
        <f>100*LN(Q20)</f>
        <v>304.6782448916951</v>
      </c>
      <c r="X20" s="22">
        <f xml:space="preserve"> 100*LN((1000000/52)*N20/F20)</f>
        <v>275.77788915014423</v>
      </c>
      <c r="Y20" s="22">
        <f xml:space="preserve"> 100*LN((1000000000/52)*O20/G20)</f>
        <v>305.23107346244728</v>
      </c>
      <c r="Z20" s="22">
        <f xml:space="preserve"> 100*LN((1000000/52)*P20/F20)</f>
        <v>284.576046661573</v>
      </c>
      <c r="AA20" s="22"/>
      <c r="AB20" s="20">
        <f t="shared" si="4"/>
        <v>18</v>
      </c>
      <c r="AC20" s="20">
        <f>400*(LN(B20/F20)-LN(B19/F19))</f>
        <v>3.4453283060773998</v>
      </c>
      <c r="AD20" s="18">
        <f>(LN((D20/C20)/F20)-LN((D19/C19)/F19))*400</f>
        <v>2.0639218082578736</v>
      </c>
      <c r="AE20" s="18">
        <f>(LN((E20/C20)/F20)-LN((E19/C19)/F19))*400</f>
        <v>14.485418714443199</v>
      </c>
      <c r="AF20" s="18">
        <f>400*(LN(C20)-LN(C19))</f>
        <v>0.66548373823920315</v>
      </c>
      <c r="AG20" s="18">
        <f>(LN(H20/C20)-LN(H19/C19))*400</f>
        <v>1.3777694701741616</v>
      </c>
      <c r="AH20" s="18">
        <f>I20</f>
        <v>2.96</v>
      </c>
      <c r="AI20" s="18">
        <f>U20</f>
        <v>0.88999999999999968</v>
      </c>
      <c r="AJ20" s="23">
        <f t="shared" si="0"/>
        <v>1.2224634626945203</v>
      </c>
      <c r="AK20" s="18">
        <f t="shared" si="5"/>
        <v>-2.0925839710037621</v>
      </c>
      <c r="AL20" s="18">
        <f t="shared" si="1"/>
        <v>-0.71554837009119865</v>
      </c>
      <c r="AM20" s="18">
        <f t="shared" si="2"/>
        <v>-1.9568376595729546</v>
      </c>
      <c r="AN20" s="18">
        <f t="shared" si="3"/>
        <v>3.1115501791889528</v>
      </c>
      <c r="AO20" s="20"/>
      <c r="AP20" s="20"/>
      <c r="AQ20" s="20"/>
      <c r="AR20" s="20"/>
      <c r="AS20" s="5"/>
      <c r="AT20" s="5"/>
      <c r="AU20" s="5"/>
      <c r="AV20" s="5"/>
    </row>
    <row r="21" spans="1:48" x14ac:dyDescent="0.25">
      <c r="A21" s="1">
        <v>1963.5</v>
      </c>
      <c r="B21" s="16">
        <v>3569.5</v>
      </c>
      <c r="C21" s="17">
        <v>18.068999999999999</v>
      </c>
      <c r="D21" s="10">
        <v>385.8</v>
      </c>
      <c r="E21" s="17">
        <v>98.9</v>
      </c>
      <c r="F21" s="17">
        <v>122670</v>
      </c>
      <c r="G21" s="18">
        <v>125363352.5</v>
      </c>
      <c r="H21" s="11">
        <v>8.9220000000000006</v>
      </c>
      <c r="I21" s="11">
        <v>3.33</v>
      </c>
      <c r="J21" s="10">
        <v>4.84</v>
      </c>
      <c r="K21" s="18">
        <v>4.03</v>
      </c>
      <c r="L21" s="11">
        <v>116.22</v>
      </c>
      <c r="M21" s="10">
        <v>67996</v>
      </c>
      <c r="N21" s="19">
        <v>100.41974299015507</v>
      </c>
      <c r="O21" s="19">
        <v>137.76092625507172</v>
      </c>
      <c r="P21" s="19">
        <v>109.31923620762333</v>
      </c>
      <c r="Q21" s="20">
        <v>21.036347663431304</v>
      </c>
      <c r="R21" s="18"/>
      <c r="S21" s="18"/>
      <c r="T21" s="18"/>
      <c r="U21" s="18">
        <f>J21-K21</f>
        <v>0.80999999999999961</v>
      </c>
      <c r="V21" s="21">
        <f>100*LN(L21*M21/F21)</f>
        <v>416.54360035188222</v>
      </c>
      <c r="W21" s="22">
        <f>100*LN(Q21)</f>
        <v>304.62517826598992</v>
      </c>
      <c r="X21" s="22">
        <f xml:space="preserve"> 100*LN((1000000/52)*N21/F21)</f>
        <v>275.63725686101509</v>
      </c>
      <c r="Y21" s="22">
        <f xml:space="preserve"> 100*LN((1000000000/52)*O21/G21)</f>
        <v>305.08149840737724</v>
      </c>
      <c r="Z21" s="22">
        <f xml:space="preserve"> 100*LN((1000000/52)*P21/F21)</f>
        <v>284.12861116335807</v>
      </c>
      <c r="AA21" s="22"/>
      <c r="AB21" s="20">
        <f t="shared" si="4"/>
        <v>19</v>
      </c>
      <c r="AC21" s="20">
        <f>400*(LN(B21/F21)-LN(B20/F20))</f>
        <v>6.095785300523282</v>
      </c>
      <c r="AD21" s="18">
        <f>(LN((D21/C21)/F21)-LN((D20/C20)/F20))*400</f>
        <v>5.0878495278858793</v>
      </c>
      <c r="AE21" s="18">
        <f>(LN((E21/C21)/F21)-LN((E20/C20)/F20))*400</f>
        <v>6.4540342875105239</v>
      </c>
      <c r="AF21" s="18">
        <f>400*(LN(C21)-LN(C20))</f>
        <v>0.48731870021310186</v>
      </c>
      <c r="AG21" s="18">
        <f>(LN(H21/C21)-LN(H20/C20))*400</f>
        <v>3.568140168320344</v>
      </c>
      <c r="AH21" s="18">
        <f>I21</f>
        <v>3.33</v>
      </c>
      <c r="AI21" s="18">
        <f>U21</f>
        <v>0.80999999999999961</v>
      </c>
      <c r="AJ21" s="23">
        <f t="shared" si="0"/>
        <v>1.0766666742929942</v>
      </c>
      <c r="AK21" s="18">
        <f t="shared" si="5"/>
        <v>-2.233216260132906</v>
      </c>
      <c r="AL21" s="18">
        <f t="shared" si="1"/>
        <v>-0.86512342516124363</v>
      </c>
      <c r="AM21" s="18">
        <f t="shared" si="2"/>
        <v>-2.0099042852781395</v>
      </c>
      <c r="AN21" s="18">
        <f t="shared" si="3"/>
        <v>2.6641146809740235</v>
      </c>
      <c r="AO21" s="20"/>
      <c r="AP21" s="20"/>
      <c r="AQ21" s="20"/>
      <c r="AR21" s="20"/>
      <c r="AS21" s="5"/>
      <c r="AT21" s="5"/>
      <c r="AU21" s="5"/>
      <c r="AV21" s="5"/>
    </row>
    <row r="22" spans="1:48" x14ac:dyDescent="0.25">
      <c r="A22" s="1">
        <v>1963.75</v>
      </c>
      <c r="B22" s="16">
        <v>3595</v>
      </c>
      <c r="C22" s="17">
        <v>18.216000000000001</v>
      </c>
      <c r="D22" s="10">
        <v>390.5</v>
      </c>
      <c r="E22" s="17">
        <v>102.1</v>
      </c>
      <c r="F22" s="17">
        <v>123189</v>
      </c>
      <c r="G22" s="18">
        <v>125884240</v>
      </c>
      <c r="H22" s="11">
        <v>9.0250000000000004</v>
      </c>
      <c r="I22" s="11">
        <v>3.45</v>
      </c>
      <c r="J22" s="10">
        <v>4.84</v>
      </c>
      <c r="K22" s="18">
        <v>4.12</v>
      </c>
      <c r="L22" s="11">
        <v>116.51600000000001</v>
      </c>
      <c r="M22" s="10">
        <v>68258</v>
      </c>
      <c r="N22" s="19">
        <v>101.20037584631257</v>
      </c>
      <c r="O22" s="19">
        <v>138.43809753247112</v>
      </c>
      <c r="P22" s="19">
        <v>109.90094404547028</v>
      </c>
      <c r="Q22" s="20">
        <v>21.074890907348095</v>
      </c>
      <c r="R22" s="18"/>
      <c r="S22" s="18"/>
      <c r="T22" s="18"/>
      <c r="U22" s="18">
        <f>J22-K22</f>
        <v>0.71999999999999975</v>
      </c>
      <c r="V22" s="21">
        <f>100*LN(L22*M22/F22)</f>
        <v>416.76034845454905</v>
      </c>
      <c r="W22" s="22">
        <f>100*LN(Q22)</f>
        <v>304.8082327473482</v>
      </c>
      <c r="X22" s="22">
        <f xml:space="preserve"> 100*LN((1000000/52)*N22/F22)</f>
        <v>275.98942697446205</v>
      </c>
      <c r="Y22" s="22">
        <f xml:space="preserve"> 100*LN((1000000000/52)*O22/G22)</f>
        <v>305.15720823909641</v>
      </c>
      <c r="Z22" s="22">
        <f xml:space="preserve"> 100*LN((1000000/52)*P22/F22)</f>
        <v>284.23712504151399</v>
      </c>
      <c r="AA22" s="22"/>
      <c r="AB22" s="20">
        <f t="shared" si="4"/>
        <v>20</v>
      </c>
      <c r="AC22" s="20">
        <f>400*(LN(B22/F22)-LN(B21/F21))</f>
        <v>1.1586091433461121</v>
      </c>
      <c r="AD22" s="18">
        <f>(LN((D22/C22)/F22)-LN((D21/C21)/F21))*400</f>
        <v>-8.6254231159443862E-2</v>
      </c>
      <c r="AE22" s="18">
        <f>(LN((E22/C22)/F22)-LN((E21/C21)/F21))*400</f>
        <v>7.807592862376822</v>
      </c>
      <c r="AF22" s="18">
        <f>400*(LN(C22)-LN(C21))</f>
        <v>3.2410264126978561</v>
      </c>
      <c r="AG22" s="18">
        <f>(LN(H22/C22)-LN(H21/C21))*400</f>
        <v>1.3503205924506823</v>
      </c>
      <c r="AH22" s="18">
        <f>I22</f>
        <v>3.45</v>
      </c>
      <c r="AI22" s="18">
        <f>U22</f>
        <v>0.71999999999999975</v>
      </c>
      <c r="AJ22" s="23">
        <f t="shared" si="0"/>
        <v>1.2934147769598212</v>
      </c>
      <c r="AK22" s="18">
        <f t="shared" si="5"/>
        <v>-1.8810461466859465</v>
      </c>
      <c r="AL22" s="18">
        <f t="shared" si="1"/>
        <v>-0.7894135934420774</v>
      </c>
      <c r="AM22" s="18">
        <f t="shared" si="2"/>
        <v>-1.8268498039198562</v>
      </c>
      <c r="AN22" s="18">
        <f t="shared" si="3"/>
        <v>2.7726285591299416</v>
      </c>
      <c r="AO22" s="20"/>
      <c r="AP22" s="20"/>
      <c r="AQ22" s="20"/>
      <c r="AR22" s="20"/>
      <c r="AS22" s="5"/>
      <c r="AT22" s="5"/>
      <c r="AU22" s="5"/>
      <c r="AV22" s="5"/>
    </row>
    <row r="23" spans="1:48" x14ac:dyDescent="0.25">
      <c r="A23" s="1">
        <v>1964</v>
      </c>
      <c r="B23" s="16">
        <v>3672.7</v>
      </c>
      <c r="C23" s="17">
        <v>18.274000000000001</v>
      </c>
      <c r="D23" s="10">
        <v>400.1</v>
      </c>
      <c r="E23" s="17">
        <v>105.3</v>
      </c>
      <c r="F23" s="17">
        <v>123708</v>
      </c>
      <c r="G23" s="18">
        <v>126401965.25</v>
      </c>
      <c r="H23" s="11">
        <v>9.0180000000000007</v>
      </c>
      <c r="I23" s="11">
        <v>3.46</v>
      </c>
      <c r="J23" s="10">
        <v>4.83</v>
      </c>
      <c r="K23" s="18">
        <v>4.18</v>
      </c>
      <c r="L23" s="11">
        <v>117.676</v>
      </c>
      <c r="M23" s="10">
        <v>68614</v>
      </c>
      <c r="N23" s="19">
        <v>103.07919768154065</v>
      </c>
      <c r="O23" s="19">
        <v>139.38250763017305</v>
      </c>
      <c r="P23" s="19">
        <v>111.23505762874524</v>
      </c>
      <c r="Q23" s="20">
        <v>21.153652907226061</v>
      </c>
      <c r="R23" s="18"/>
      <c r="S23" s="18"/>
      <c r="T23" s="18"/>
      <c r="U23" s="18">
        <f>J23-K23</f>
        <v>0.65000000000000036</v>
      </c>
      <c r="V23" s="21">
        <f>100*LN(L23*M23/F23)</f>
        <v>417.85077308732485</v>
      </c>
      <c r="W23" s="22">
        <f>100*LN(Q23)</f>
        <v>305.18126048685394</v>
      </c>
      <c r="X23" s="22">
        <f xml:space="preserve"> 100*LN((1000000/52)*N23/F23)</f>
        <v>277.40852127981304</v>
      </c>
      <c r="Y23" s="22">
        <f xml:space="preserve"> 100*LN((1000000000/52)*O23/G23)</f>
        <v>305.42665381133651</v>
      </c>
      <c r="Z23" s="22">
        <f xml:space="preserve"> 100*LN((1000000/52)*P23/F23)</f>
        <v>285.02332090744716</v>
      </c>
      <c r="AA23" s="22"/>
      <c r="AB23" s="20">
        <f t="shared" si="4"/>
        <v>21</v>
      </c>
      <c r="AC23" s="20">
        <f>400*(LN(B23/F23)-LN(B22/F22))</f>
        <v>6.8715626889030545</v>
      </c>
      <c r="AD23" s="18">
        <f>(LN((D23/C23)/F23)-LN((D22/C22)/F22))*400</f>
        <v>6.7613609060551028</v>
      </c>
      <c r="AE23" s="18">
        <f>(LN((E23/C23)/F23)-LN((E22/C22)/F22))*400</f>
        <v>9.3910198603992967</v>
      </c>
      <c r="AF23" s="18">
        <f>400*(LN(C23)-LN(C22))</f>
        <v>1.2715823259961567</v>
      </c>
      <c r="AG23" s="18">
        <f>(LN(H23/C23)-LN(H22/C22))*400</f>
        <v>-1.5819520140170074</v>
      </c>
      <c r="AH23" s="18">
        <f>I23</f>
        <v>3.46</v>
      </c>
      <c r="AI23" s="18">
        <f>U23</f>
        <v>0.65000000000000036</v>
      </c>
      <c r="AJ23" s="23">
        <f t="shared" si="0"/>
        <v>2.3838394097356286</v>
      </c>
      <c r="AK23" s="18">
        <f t="shared" si="5"/>
        <v>-0.46195184133495104</v>
      </c>
      <c r="AL23" s="18">
        <f t="shared" si="1"/>
        <v>-0.51996802120197572</v>
      </c>
      <c r="AM23" s="18">
        <f t="shared" si="2"/>
        <v>-1.453822064414112</v>
      </c>
      <c r="AN23" s="18">
        <f t="shared" si="3"/>
        <v>3.5588244250631078</v>
      </c>
      <c r="AO23" s="20"/>
      <c r="AP23" s="20"/>
      <c r="AQ23" s="20"/>
      <c r="AR23" s="20"/>
      <c r="AS23" s="5"/>
      <c r="AT23" s="5"/>
      <c r="AU23" s="5"/>
      <c r="AV23" s="5"/>
    </row>
    <row r="24" spans="1:48" x14ac:dyDescent="0.25">
      <c r="A24" s="1">
        <v>1964.25</v>
      </c>
      <c r="B24" s="16">
        <v>3716.4</v>
      </c>
      <c r="C24" s="17">
        <v>18.318000000000001</v>
      </c>
      <c r="D24" s="10">
        <v>408.1</v>
      </c>
      <c r="E24" s="17">
        <v>106.1</v>
      </c>
      <c r="F24" s="17">
        <v>124203</v>
      </c>
      <c r="G24" s="18">
        <v>126895690.5</v>
      </c>
      <c r="H24" s="11">
        <v>9.1180000000000003</v>
      </c>
      <c r="I24" s="11">
        <v>3.49</v>
      </c>
      <c r="J24" s="10">
        <v>4.8499999999999996</v>
      </c>
      <c r="K24" s="18">
        <v>4.2</v>
      </c>
      <c r="L24" s="11">
        <v>117.934</v>
      </c>
      <c r="M24" s="10">
        <v>69402</v>
      </c>
      <c r="N24" s="19">
        <v>103.5275060674139</v>
      </c>
      <c r="O24" s="19">
        <v>140.92011487730829</v>
      </c>
      <c r="P24" s="19">
        <v>112.22769661154231</v>
      </c>
      <c r="Q24" s="20">
        <v>21.320894854168021</v>
      </c>
      <c r="R24" s="18"/>
      <c r="S24" s="18"/>
      <c r="T24" s="18"/>
      <c r="U24" s="18">
        <f>J24-K24</f>
        <v>0.64999999999999947</v>
      </c>
      <c r="V24" s="21">
        <f>100*LN(L24*M24/F24)</f>
        <v>418.8123507697133</v>
      </c>
      <c r="W24" s="22">
        <f>100*LN(Q24)</f>
        <v>305.96875709387746</v>
      </c>
      <c r="X24" s="22">
        <f xml:space="preserve"> 100*LN((1000000/52)*N24/F24)</f>
        <v>277.44315731068536</v>
      </c>
      <c r="Y24" s="22">
        <f xml:space="preserve"> 100*LN((1000000000/52)*O24/G24)</f>
        <v>306.13393147357993</v>
      </c>
      <c r="Z24" s="22">
        <f xml:space="preserve"> 100*LN((1000000/52)*P24/F24)</f>
        <v>285.51240495999855</v>
      </c>
      <c r="AA24" s="22"/>
      <c r="AB24" s="20">
        <f t="shared" si="4"/>
        <v>22</v>
      </c>
      <c r="AC24" s="20">
        <f>400*(LN(B24/F24)-LN(B23/F23))</f>
        <v>3.1339989966587822</v>
      </c>
      <c r="AD24" s="18">
        <f>(LN((D24/C24)/F24)-LN((D23/C23)/F23))*400</f>
        <v>5.3597816997672965</v>
      </c>
      <c r="AE24" s="18">
        <f>(LN((E24/C24)/F24)-LN((E23/C23)/F23))*400</f>
        <v>0.46814167234288107</v>
      </c>
      <c r="AF24" s="18">
        <f>400*(LN(C24)-LN(C23))</f>
        <v>0.96195936174687802</v>
      </c>
      <c r="AG24" s="18">
        <f>(LN(H24/C24)-LN(H23/C23))*400</f>
        <v>3.4492013551961076</v>
      </c>
      <c r="AH24" s="18">
        <f>I24</f>
        <v>3.49</v>
      </c>
      <c r="AI24" s="18">
        <f>U24</f>
        <v>0.64999999999999947</v>
      </c>
      <c r="AJ24" s="23">
        <f t="shared" si="0"/>
        <v>3.3454170921240802</v>
      </c>
      <c r="AK24" s="18">
        <f t="shared" si="5"/>
        <v>-0.42731581046263045</v>
      </c>
      <c r="AL24" s="18">
        <f t="shared" si="1"/>
        <v>0.18730964104145187</v>
      </c>
      <c r="AM24" s="18">
        <f t="shared" si="2"/>
        <v>-0.66632545739059879</v>
      </c>
      <c r="AN24" s="18">
        <f t="shared" si="3"/>
        <v>4.0479084776144987</v>
      </c>
      <c r="AO24" s="20"/>
      <c r="AP24" s="20"/>
      <c r="AQ24" s="20"/>
      <c r="AR24" s="20"/>
      <c r="AS24" s="5"/>
      <c r="AT24" s="5"/>
      <c r="AU24" s="5"/>
      <c r="AV24" s="5"/>
    </row>
    <row r="25" spans="1:48" x14ac:dyDescent="0.25">
      <c r="A25" s="1">
        <v>1964.5</v>
      </c>
      <c r="B25" s="16">
        <v>3766.9</v>
      </c>
      <c r="C25" s="17">
        <v>18.391999999999999</v>
      </c>
      <c r="D25" s="10">
        <v>417</v>
      </c>
      <c r="E25" s="17">
        <v>107.9</v>
      </c>
      <c r="F25" s="17">
        <v>124739</v>
      </c>
      <c r="G25" s="18">
        <v>127430415.75</v>
      </c>
      <c r="H25" s="11">
        <v>9.2379999999999995</v>
      </c>
      <c r="I25" s="11">
        <v>3.46</v>
      </c>
      <c r="J25" s="10">
        <v>4.82</v>
      </c>
      <c r="K25" s="18">
        <v>4.1900000000000004</v>
      </c>
      <c r="L25" s="11">
        <v>117.68300000000001</v>
      </c>
      <c r="M25" s="10">
        <v>69480</v>
      </c>
      <c r="N25" s="19">
        <v>104.19070111810763</v>
      </c>
      <c r="O25" s="19">
        <v>141.60726372052804</v>
      </c>
      <c r="P25" s="19">
        <v>112.84457074701388</v>
      </c>
      <c r="Q25" s="20">
        <v>21.361860327871025</v>
      </c>
      <c r="R25" s="18"/>
      <c r="S25" s="18"/>
      <c r="T25" s="18"/>
      <c r="U25" s="18">
        <f>J25-K25</f>
        <v>0.62999999999999989</v>
      </c>
      <c r="V25" s="21">
        <f>100*LN(L25*M25/F25)</f>
        <v>418.28099558119885</v>
      </c>
      <c r="W25" s="22">
        <f>100*LN(Q25)</f>
        <v>306.16071043009845</v>
      </c>
      <c r="X25" s="22">
        <f xml:space="preserve"> 100*LN((1000000/52)*N25/F25)</f>
        <v>277.65108906374877</v>
      </c>
      <c r="Y25" s="22">
        <f xml:space="preserve"> 100*LN((1000000000/52)*O25/G25)</f>
        <v>306.19985810116185</v>
      </c>
      <c r="Z25" s="22">
        <f xml:space="preserve"> 100*LN((1000000/52)*P25/F25)</f>
        <v>285.62993977658556</v>
      </c>
      <c r="AA25" s="22"/>
      <c r="AB25" s="20">
        <f t="shared" si="4"/>
        <v>23</v>
      </c>
      <c r="AC25" s="20">
        <f>400*(LN(B25/F25)-LN(B24/F24))</f>
        <v>3.6762774620251903</v>
      </c>
      <c r="AD25" s="18">
        <f>(LN((D25/C25)/F25)-LN((D24/C24)/F24))*400</f>
        <v>5.2944577251324176</v>
      </c>
      <c r="AE25" s="18">
        <f>(LN((E25/C25)/F25)-LN((E24/C24)/F24))*400</f>
        <v>3.393996627976037</v>
      </c>
      <c r="AF25" s="18">
        <f>400*(LN(C25)-LN(C24))</f>
        <v>1.6126417920338199</v>
      </c>
      <c r="AG25" s="18">
        <f>(LN(H25/C25)-LN(H24/C24))*400</f>
        <v>3.6173302948317776</v>
      </c>
      <c r="AH25" s="18">
        <f>I25</f>
        <v>3.46</v>
      </c>
      <c r="AI25" s="18">
        <f>U25</f>
        <v>0.62999999999999989</v>
      </c>
      <c r="AJ25" s="23">
        <f t="shared" si="0"/>
        <v>2.8140619036096268</v>
      </c>
      <c r="AK25" s="18">
        <f t="shared" si="5"/>
        <v>-0.21938405739922473</v>
      </c>
      <c r="AL25" s="18">
        <f t="shared" si="1"/>
        <v>0.25323626862336823</v>
      </c>
      <c r="AM25" s="18">
        <f t="shared" si="2"/>
        <v>-0.47437212116960836</v>
      </c>
      <c r="AN25" s="18">
        <f t="shared" si="3"/>
        <v>4.1654432942015092</v>
      </c>
      <c r="AO25" s="20"/>
      <c r="AP25" s="20"/>
      <c r="AQ25" s="20"/>
      <c r="AR25" s="20"/>
      <c r="AS25" s="5"/>
      <c r="AT25" s="5"/>
      <c r="AU25" s="5"/>
      <c r="AV25" s="5"/>
    </row>
    <row r="26" spans="1:48" x14ac:dyDescent="0.25">
      <c r="A26" s="1">
        <v>1964.75</v>
      </c>
      <c r="B26" s="16">
        <v>3780.2</v>
      </c>
      <c r="C26" s="17">
        <v>18.475999999999999</v>
      </c>
      <c r="D26" s="10">
        <v>419.6</v>
      </c>
      <c r="E26" s="17">
        <v>110</v>
      </c>
      <c r="F26" s="17">
        <v>125289</v>
      </c>
      <c r="G26" s="18">
        <v>127979141</v>
      </c>
      <c r="H26" s="11">
        <v>9.3059999999999992</v>
      </c>
      <c r="I26" s="11">
        <v>3.58</v>
      </c>
      <c r="J26" s="10">
        <v>4.8099999999999996</v>
      </c>
      <c r="K26" s="18">
        <v>4.17</v>
      </c>
      <c r="L26" s="11">
        <v>117.83499999999999</v>
      </c>
      <c r="M26" s="10">
        <v>69710</v>
      </c>
      <c r="N26" s="19">
        <v>105.20321293675913</v>
      </c>
      <c r="O26" s="19">
        <v>142.5924670223236</v>
      </c>
      <c r="P26" s="19">
        <v>113.55925389134897</v>
      </c>
      <c r="Q26" s="20">
        <v>21.447052991938353</v>
      </c>
      <c r="R26" s="18"/>
      <c r="S26" s="18"/>
      <c r="T26" s="18"/>
      <c r="U26" s="18">
        <f>J26-K26</f>
        <v>0.63999999999999968</v>
      </c>
      <c r="V26" s="21">
        <f>100*LN(L26*M26/F26)</f>
        <v>418.3006051595716</v>
      </c>
      <c r="W26" s="22">
        <f>100*LN(Q26)</f>
        <v>306.55872462819798</v>
      </c>
      <c r="X26" s="22">
        <f xml:space="preserve"> 100*LN((1000000/52)*N26/F26)</f>
        <v>278.17823327192423</v>
      </c>
      <c r="Y26" s="22">
        <f xml:space="preserve"> 100*LN((1000000000/52)*O26/G26)</f>
        <v>306.46349513526167</v>
      </c>
      <c r="Z26" s="22">
        <f xml:space="preserve"> 100*LN((1000000/52)*P26/F26)</f>
        <v>285.8213253069963</v>
      </c>
      <c r="AA26" s="22"/>
      <c r="AB26" s="20">
        <f t="shared" si="4"/>
        <v>24</v>
      </c>
      <c r="AC26" s="20">
        <f>400*(LN(B26/F26)-LN(B25/F25))</f>
        <v>-0.34999124039245544</v>
      </c>
      <c r="AD26" s="18">
        <f>(LN((D26/C26)/F26)-LN((D25/C25)/F25))*400</f>
        <v>-1.0962658942517578</v>
      </c>
      <c r="AE26" s="18">
        <f>(LN((E26/C26)/F26)-LN((E25/C25)/F25))*400</f>
        <v>4.1276696277435576</v>
      </c>
      <c r="AF26" s="18">
        <f>400*(LN(C26)-LN(C25))</f>
        <v>1.8227220429913871</v>
      </c>
      <c r="AG26" s="18">
        <f>(LN(H26/C26)-LN(H25/C25))*400</f>
        <v>1.1108545226257593</v>
      </c>
      <c r="AH26" s="18">
        <f>I26</f>
        <v>3.58</v>
      </c>
      <c r="AI26" s="18">
        <f>U26</f>
        <v>0.63999999999999968</v>
      </c>
      <c r="AJ26" s="23">
        <f t="shared" si="0"/>
        <v>2.8336714819823783</v>
      </c>
      <c r="AK26" s="18">
        <f t="shared" si="5"/>
        <v>0.30776015077623242</v>
      </c>
      <c r="AL26" s="18">
        <f t="shared" si="1"/>
        <v>0.51687330272318377</v>
      </c>
      <c r="AM26" s="18">
        <f t="shared" si="2"/>
        <v>-7.6357923070077049E-2</v>
      </c>
      <c r="AN26" s="18">
        <f t="shared" si="3"/>
        <v>4.3568288246122506</v>
      </c>
      <c r="AO26" s="20"/>
      <c r="AP26" s="20"/>
      <c r="AQ26" s="20"/>
      <c r="AR26" s="20"/>
      <c r="AS26" s="5"/>
      <c r="AT26" s="5"/>
      <c r="AU26" s="5"/>
      <c r="AV26" s="5"/>
    </row>
    <row r="27" spans="1:48" x14ac:dyDescent="0.25">
      <c r="A27" s="1">
        <v>1965</v>
      </c>
      <c r="B27" s="16">
        <v>3873.5</v>
      </c>
      <c r="C27" s="17">
        <v>18.568999999999999</v>
      </c>
      <c r="D27" s="10">
        <v>430.3</v>
      </c>
      <c r="E27" s="17">
        <v>115</v>
      </c>
      <c r="F27" s="17">
        <v>125814</v>
      </c>
      <c r="G27" s="18">
        <v>128512555.75</v>
      </c>
      <c r="H27" s="11">
        <v>9.343</v>
      </c>
      <c r="I27" s="11">
        <v>3.98</v>
      </c>
      <c r="J27" s="10">
        <v>4.79</v>
      </c>
      <c r="K27" s="18">
        <v>4.2</v>
      </c>
      <c r="L27" s="11">
        <v>118.5</v>
      </c>
      <c r="M27" s="10">
        <v>70188</v>
      </c>
      <c r="N27" s="19">
        <v>106.84711829831085</v>
      </c>
      <c r="O27" s="19">
        <v>144.32443273790525</v>
      </c>
      <c r="P27" s="19">
        <v>114.95994273831329</v>
      </c>
      <c r="Q27" s="20">
        <v>21.642751489281011</v>
      </c>
      <c r="R27" s="18"/>
      <c r="S27" s="18"/>
      <c r="T27" s="18"/>
      <c r="U27" s="18">
        <f>J27-K27</f>
        <v>0.58999999999999986</v>
      </c>
      <c r="V27" s="21">
        <f>100*LN(L27*M27/F27)</f>
        <v>419.12856909914115</v>
      </c>
      <c r="W27" s="22">
        <f>100*LN(Q27)</f>
        <v>307.46705941988097</v>
      </c>
      <c r="X27" s="22">
        <f xml:space="preserve"> 100*LN((1000000/52)*N27/F27)</f>
        <v>279.31059463701797</v>
      </c>
      <c r="Y27" s="22">
        <f xml:space="preserve"> 100*LN((1000000000/52)*O27/G27)</f>
        <v>307.25487212120026</v>
      </c>
      <c r="Z27" s="22">
        <f xml:space="preserve"> 100*LN((1000000/52)*P27/F27)</f>
        <v>286.62906782377286</v>
      </c>
      <c r="AA27" s="22"/>
      <c r="AB27" s="20">
        <f t="shared" si="4"/>
        <v>25</v>
      </c>
      <c r="AC27" s="20">
        <f>400*(LN(B27/F27)-LN(B26/F26))</f>
        <v>8.0800062860349797</v>
      </c>
      <c r="AD27" s="18">
        <f>(LN((D27/C27)/F27)-LN((D26/C26)/F26))*400</f>
        <v>6.3913100729195094</v>
      </c>
      <c r="AE27" s="18">
        <f>(LN((E27/C27)/F27)-LN((E26/C26)/F26))*400</f>
        <v>14.099709772288094</v>
      </c>
      <c r="AF27" s="18">
        <f>400*(LN(C27)-LN(C26))</f>
        <v>2.0083724200398834</v>
      </c>
      <c r="AG27" s="18">
        <f>(LN(H27/C27)-LN(H26/C26))*400</f>
        <v>-0.42115386469503413</v>
      </c>
      <c r="AH27" s="18">
        <f>I27</f>
        <v>3.98</v>
      </c>
      <c r="AI27" s="18">
        <f>U27</f>
        <v>0.58999999999999986</v>
      </c>
      <c r="AJ27" s="23">
        <f t="shared" si="0"/>
        <v>3.6616354215519209</v>
      </c>
      <c r="AK27" s="18">
        <f t="shared" si="5"/>
        <v>1.4401215158699756</v>
      </c>
      <c r="AL27" s="18">
        <f t="shared" si="1"/>
        <v>1.3082502886617817</v>
      </c>
      <c r="AM27" s="18">
        <f t="shared" si="2"/>
        <v>0.83197686861291231</v>
      </c>
      <c r="AN27" s="18">
        <f t="shared" si="3"/>
        <v>5.1645713413888075</v>
      </c>
      <c r="AO27" s="20"/>
      <c r="AP27" s="20"/>
      <c r="AQ27" s="20"/>
      <c r="AR27" s="20"/>
      <c r="AS27" s="5"/>
      <c r="AT27" s="5"/>
      <c r="AU27" s="5"/>
      <c r="AV27" s="5"/>
    </row>
    <row r="28" spans="1:48" x14ac:dyDescent="0.25">
      <c r="A28" s="1">
        <v>1965.25</v>
      </c>
      <c r="B28" s="16">
        <v>3926.4</v>
      </c>
      <c r="C28" s="17">
        <v>18.652000000000001</v>
      </c>
      <c r="D28" s="10">
        <v>437.2</v>
      </c>
      <c r="E28" s="17">
        <v>118.5</v>
      </c>
      <c r="F28" s="17">
        <v>126325</v>
      </c>
      <c r="G28" s="18">
        <v>129031970.5</v>
      </c>
      <c r="H28" s="11">
        <v>9.4060000000000006</v>
      </c>
      <c r="I28" s="11">
        <v>4.08</v>
      </c>
      <c r="J28" s="10">
        <v>4.82</v>
      </c>
      <c r="K28" s="18">
        <v>4.21</v>
      </c>
      <c r="L28" s="11">
        <v>118.265</v>
      </c>
      <c r="M28" s="10">
        <v>70897</v>
      </c>
      <c r="N28" s="19">
        <v>107.90568286807115</v>
      </c>
      <c r="O28" s="19">
        <v>145.87924482165403</v>
      </c>
      <c r="P28" s="19">
        <v>116.45738632113512</v>
      </c>
      <c r="Q28" s="20">
        <v>21.810813883025698</v>
      </c>
      <c r="R28" s="18"/>
      <c r="S28" s="18"/>
      <c r="T28" s="18"/>
      <c r="U28" s="18">
        <f>J28-K28</f>
        <v>0.61000000000000032</v>
      </c>
      <c r="V28" s="21">
        <f>100*LN(L28*M28/F28)</f>
        <v>419.52980375693841</v>
      </c>
      <c r="W28" s="22">
        <f>100*LN(Q28)</f>
        <v>308.24058964831505</v>
      </c>
      <c r="X28" s="22">
        <f xml:space="preserve"> 100*LN((1000000/52)*N28/F28)</f>
        <v>279.89111480153156</v>
      </c>
      <c r="Y28" s="22">
        <f xml:space="preserve"> 100*LN((1000000000/52)*O28/G28)</f>
        <v>307.92305426291381</v>
      </c>
      <c r="Z28" s="22">
        <f xml:space="preserve"> 100*LN((1000000/52)*P28/F28)</f>
        <v>287.51790326625002</v>
      </c>
      <c r="AA28" s="22"/>
      <c r="AB28" s="20">
        <f t="shared" si="4"/>
        <v>26</v>
      </c>
      <c r="AC28" s="20">
        <f>400*(LN(B28/F28)-LN(B27/F27))</f>
        <v>3.8044636397305709</v>
      </c>
      <c r="AD28" s="18">
        <f>(LN((D28/C28)/F28)-LN((D27/C27)/F27))*400</f>
        <v>2.9579743139620973</v>
      </c>
      <c r="AE28" s="18">
        <f>(LN((E28/C28)/F28)-LN((E27/C27)/F27))*400</f>
        <v>8.5870606156042584</v>
      </c>
      <c r="AF28" s="18">
        <f>400*(LN(C28)-LN(C27))</f>
        <v>1.7839421310462455</v>
      </c>
      <c r="AG28" s="18">
        <f>(LN(H28/C28)-LN(H27/C27))*400</f>
        <v>0.90421135376868023</v>
      </c>
      <c r="AH28" s="18">
        <f>I28</f>
        <v>4.08</v>
      </c>
      <c r="AI28" s="18">
        <f>U28</f>
        <v>0.61000000000000032</v>
      </c>
      <c r="AJ28" s="23">
        <f t="shared" si="0"/>
        <v>4.0628700793491817</v>
      </c>
      <c r="AK28" s="18">
        <f t="shared" si="5"/>
        <v>2.0206416803835623</v>
      </c>
      <c r="AL28" s="18">
        <f t="shared" si="1"/>
        <v>1.9764324303753256</v>
      </c>
      <c r="AM28" s="18">
        <f t="shared" si="2"/>
        <v>1.6055070970469956</v>
      </c>
      <c r="AN28" s="18">
        <f t="shared" si="3"/>
        <v>6.0534067838659666</v>
      </c>
      <c r="AO28" s="20"/>
      <c r="AP28" s="20"/>
      <c r="AQ28" s="20"/>
      <c r="AR28" s="20"/>
      <c r="AS28" s="5"/>
      <c r="AT28" s="5"/>
      <c r="AU28" s="5"/>
      <c r="AV28" s="5"/>
    </row>
    <row r="29" spans="1:48" x14ac:dyDescent="0.25">
      <c r="A29" s="1">
        <v>1965.5</v>
      </c>
      <c r="B29" s="16">
        <v>4006.2</v>
      </c>
      <c r="C29" s="17">
        <v>18.725999999999999</v>
      </c>
      <c r="D29" s="10">
        <v>446.4</v>
      </c>
      <c r="E29" s="17">
        <v>121.9</v>
      </c>
      <c r="F29" s="17">
        <v>126745</v>
      </c>
      <c r="G29" s="18">
        <v>129460385.25</v>
      </c>
      <c r="H29" s="11">
        <v>9.5060000000000002</v>
      </c>
      <c r="I29" s="11">
        <v>4.08</v>
      </c>
      <c r="J29" s="10">
        <v>4.8899999999999997</v>
      </c>
      <c r="K29" s="18">
        <v>4.25</v>
      </c>
      <c r="L29" s="11">
        <v>117.955</v>
      </c>
      <c r="M29" s="10">
        <v>71369</v>
      </c>
      <c r="N29" s="19">
        <v>108.16008899705515</v>
      </c>
      <c r="O29" s="19">
        <v>146.01271019762004</v>
      </c>
      <c r="P29" s="19">
        <v>116.2553992082368</v>
      </c>
      <c r="Q29" s="20">
        <v>21.764010319889326</v>
      </c>
      <c r="R29" s="18"/>
      <c r="S29" s="18"/>
      <c r="T29" s="18"/>
      <c r="U29" s="18">
        <f>J29-K29</f>
        <v>0.63999999999999968</v>
      </c>
      <c r="V29" s="21">
        <f>100*LN(L29*M29/F29)</f>
        <v>419.59896032327333</v>
      </c>
      <c r="W29" s="22">
        <f>100*LN(Q29)</f>
        <v>308.02577027960223</v>
      </c>
      <c r="X29" s="22">
        <f xml:space="preserve"> 100*LN((1000000/52)*N29/F29)</f>
        <v>279.7946801561373</v>
      </c>
      <c r="Y29" s="22">
        <f xml:space="preserve"> 100*LN((1000000000/52)*O29/G29)</f>
        <v>307.68303055323776</v>
      </c>
      <c r="Z29" s="22">
        <f xml:space="preserve"> 100*LN((1000000/52)*P29/F29)</f>
        <v>287.01238546302312</v>
      </c>
      <c r="AA29" s="22"/>
      <c r="AB29" s="20">
        <f t="shared" si="4"/>
        <v>27</v>
      </c>
      <c r="AC29" s="20">
        <f>400*(LN(B29/F29)-LN(B28/F28))</f>
        <v>6.7203771167211102</v>
      </c>
      <c r="AD29" s="18">
        <f>(LN((D29/C29)/F29)-LN((D28/C28)/F28))*400</f>
        <v>5.4183433642450041</v>
      </c>
      <c r="AE29" s="18">
        <f>(LN((E29/C29)/F29)-LN((E28/C28)/F28))*400</f>
        <v>8.4037118231734098</v>
      </c>
      <c r="AF29" s="18">
        <f>400*(LN(C29)-LN(C28))</f>
        <v>1.5838214282492658</v>
      </c>
      <c r="AG29" s="18">
        <f>(LN(H29/C29)-LN(H28/C28))*400</f>
        <v>2.6463364393354283</v>
      </c>
      <c r="AH29" s="18">
        <f>I29</f>
        <v>4.08</v>
      </c>
      <c r="AI29" s="18">
        <f>U29</f>
        <v>0.63999999999999968</v>
      </c>
      <c r="AJ29" s="23">
        <f t="shared" si="0"/>
        <v>4.1320266456841068</v>
      </c>
      <c r="AK29" s="18">
        <f t="shared" si="5"/>
        <v>1.9242070349893083</v>
      </c>
      <c r="AL29" s="18">
        <f t="shared" si="1"/>
        <v>1.7364087206992735</v>
      </c>
      <c r="AM29" s="18">
        <f t="shared" si="2"/>
        <v>1.3906877283341714</v>
      </c>
      <c r="AN29" s="18">
        <f t="shared" si="3"/>
        <v>5.5478889806390725</v>
      </c>
      <c r="AO29" s="20"/>
      <c r="AP29" s="20"/>
      <c r="AQ29" s="20"/>
      <c r="AR29" s="20"/>
      <c r="AS29" s="5"/>
      <c r="AT29" s="5"/>
      <c r="AU29" s="5"/>
      <c r="AV29" s="5"/>
    </row>
    <row r="30" spans="1:48" x14ac:dyDescent="0.25">
      <c r="A30" s="1">
        <v>1965.75</v>
      </c>
      <c r="B30" s="16">
        <v>4100.6000000000004</v>
      </c>
      <c r="C30" s="17">
        <v>18.853000000000002</v>
      </c>
      <c r="D30" s="10">
        <v>460.4</v>
      </c>
      <c r="E30" s="17">
        <v>126.2</v>
      </c>
      <c r="F30" s="17">
        <v>127169</v>
      </c>
      <c r="G30" s="18">
        <v>129892800</v>
      </c>
      <c r="H30" s="11">
        <v>9.6470000000000002</v>
      </c>
      <c r="I30" s="11">
        <v>4.17</v>
      </c>
      <c r="J30" s="10">
        <v>4.97</v>
      </c>
      <c r="K30" s="18">
        <v>4.4800000000000004</v>
      </c>
      <c r="L30" s="11">
        <v>118.00700000000001</v>
      </c>
      <c r="M30" s="10">
        <v>71827</v>
      </c>
      <c r="N30" s="19">
        <v>109.18370671003623</v>
      </c>
      <c r="O30" s="19">
        <v>147.69231248825514</v>
      </c>
      <c r="P30" s="19">
        <v>117.46369976728721</v>
      </c>
      <c r="Q30" s="20">
        <v>21.944748068042909</v>
      </c>
      <c r="R30" s="18"/>
      <c r="S30" s="18"/>
      <c r="T30" s="18"/>
      <c r="U30" s="18">
        <f>J30-K30</f>
        <v>0.48999999999999932</v>
      </c>
      <c r="V30" s="21">
        <f>100*LN(L30*M30/F30)</f>
        <v>419.94874841635453</v>
      </c>
      <c r="W30" s="22">
        <f>100*LN(Q30)</f>
        <v>308.85278429213224</v>
      </c>
      <c r="X30" s="22">
        <f xml:space="preserve"> 100*LN((1000000/52)*N30/F30)</f>
        <v>280.40264961152286</v>
      </c>
      <c r="Y30" s="22">
        <f xml:space="preserve"> 100*LN((1000000000/52)*O30/G30)</f>
        <v>308.49332055448855</v>
      </c>
      <c r="Z30" s="22">
        <f xml:space="preserve"> 100*LN((1000000/52)*P30/F30)</f>
        <v>287.71239975910333</v>
      </c>
      <c r="AA30" s="22"/>
      <c r="AB30" s="20">
        <f t="shared" si="4"/>
        <v>28</v>
      </c>
      <c r="AC30" s="20">
        <f>400*(LN(B30/F30)-LN(B29/F29))</f>
        <v>7.980170722640878</v>
      </c>
      <c r="AD30" s="18">
        <f>(LN((D30/C30)/F30)-LN((D29/C29)/F29))*400</f>
        <v>8.3125717289640022</v>
      </c>
      <c r="AE30" s="18">
        <f>(LN((E30/C30)/F30)-LN((E29/C29)/F29))*400</f>
        <v>9.8272308646691897</v>
      </c>
      <c r="AF30" s="18">
        <f>400*(LN(C30)-LN(C29))</f>
        <v>2.7036479630995203</v>
      </c>
      <c r="AG30" s="18">
        <f>(LN(H30/C30)-LN(H29/C29))*400</f>
        <v>3.1858752355399922</v>
      </c>
      <c r="AH30" s="18">
        <f>I30</f>
        <v>4.17</v>
      </c>
      <c r="AI30" s="18">
        <f>U30</f>
        <v>0.48999999999999932</v>
      </c>
      <c r="AJ30" s="23">
        <f t="shared" si="0"/>
        <v>4.4818147387653084</v>
      </c>
      <c r="AK30" s="18">
        <f t="shared" si="5"/>
        <v>2.5321764903748658</v>
      </c>
      <c r="AL30" s="18">
        <f t="shared" si="1"/>
        <v>2.5466987219500652</v>
      </c>
      <c r="AM30" s="18">
        <f t="shared" si="2"/>
        <v>2.2177017408641859</v>
      </c>
      <c r="AN30" s="18">
        <f t="shared" si="3"/>
        <v>6.2479032767192848</v>
      </c>
      <c r="AO30" s="20"/>
      <c r="AP30" s="20"/>
      <c r="AQ30" s="20"/>
      <c r="AR30" s="20"/>
      <c r="AS30" s="5"/>
      <c r="AT30" s="5"/>
      <c r="AU30" s="5"/>
      <c r="AV30" s="5"/>
    </row>
    <row r="31" spans="1:48" x14ac:dyDescent="0.25">
      <c r="A31" s="1">
        <v>1966</v>
      </c>
      <c r="B31" s="16">
        <v>4201.8999999999996</v>
      </c>
      <c r="C31" s="17">
        <v>18.975000000000001</v>
      </c>
      <c r="D31" s="10">
        <v>470.8</v>
      </c>
      <c r="E31" s="17">
        <v>130.30000000000001</v>
      </c>
      <c r="F31" s="17">
        <v>127511</v>
      </c>
      <c r="G31" s="18">
        <v>130361152.25</v>
      </c>
      <c r="H31" s="11">
        <v>9.8130000000000006</v>
      </c>
      <c r="I31" s="11">
        <v>4.5599999999999996</v>
      </c>
      <c r="J31" s="10">
        <v>5.17</v>
      </c>
      <c r="K31" s="18">
        <v>4.7699999999999996</v>
      </c>
      <c r="L31" s="11">
        <v>118.262</v>
      </c>
      <c r="M31" s="10">
        <v>72173</v>
      </c>
      <c r="N31" s="19">
        <v>110.76149216196828</v>
      </c>
      <c r="O31" s="19">
        <v>149.68495101094933</v>
      </c>
      <c r="P31" s="19">
        <v>118.62933865092091</v>
      </c>
      <c r="Q31" s="20">
        <v>22.170107597718584</v>
      </c>
      <c r="R31" s="18"/>
      <c r="S31" s="18"/>
      <c r="T31" s="18"/>
      <c r="U31" s="18">
        <f>J31-K31</f>
        <v>0.40000000000000036</v>
      </c>
      <c r="V31" s="21">
        <f>100*LN(L31*M31/F31)</f>
        <v>420.3765881490894</v>
      </c>
      <c r="W31" s="22">
        <f>100*LN(Q31)</f>
        <v>309.87448769190405</v>
      </c>
      <c r="X31" s="22">
        <f xml:space="preserve"> 100*LN((1000000/52)*N31/F31)</f>
        <v>281.56880952551978</v>
      </c>
      <c r="Y31" s="22">
        <f xml:space="preserve"> 100*LN((1000000000/52)*O31/G31)</f>
        <v>309.47356262094326</v>
      </c>
      <c r="Z31" s="22">
        <f xml:space="preserve"> 100*LN((1000000/52)*P31/F31)</f>
        <v>288.43127557823539</v>
      </c>
      <c r="AA31" s="22"/>
      <c r="AB31" s="20">
        <f t="shared" si="4"/>
        <v>29</v>
      </c>
      <c r="AC31" s="20">
        <f>400*(LN(B31/F31)-LN(B30/F30))</f>
        <v>8.6871098426192006</v>
      </c>
      <c r="AD31" s="18">
        <f>(LN((D31/C31)/F31)-LN((D30/C30)/F30))*400</f>
        <v>5.280681122486186</v>
      </c>
      <c r="AE31" s="18">
        <f>(LN((E31/C31)/F31)-LN((E30/C30)/F30))*400</f>
        <v>9.1342153166024787</v>
      </c>
      <c r="AF31" s="18">
        <f>400*(LN(C31)-LN(C30))</f>
        <v>2.5801083428989458</v>
      </c>
      <c r="AG31" s="18">
        <f>(LN(H31/C31)-LN(H30/C30))*400</f>
        <v>4.2443120714770188</v>
      </c>
      <c r="AH31" s="18">
        <f>I31</f>
        <v>4.5599999999999996</v>
      </c>
      <c r="AI31" s="18">
        <f>U31</f>
        <v>0.40000000000000036</v>
      </c>
      <c r="AJ31" s="23">
        <f t="shared" si="0"/>
        <v>4.9096544715001755</v>
      </c>
      <c r="AK31" s="18">
        <f t="shared" si="5"/>
        <v>3.698336404371787</v>
      </c>
      <c r="AL31" s="18">
        <f t="shared" si="1"/>
        <v>3.5269407884047723</v>
      </c>
      <c r="AM31" s="18">
        <f t="shared" si="2"/>
        <v>3.2394051406359949</v>
      </c>
      <c r="AN31" s="18">
        <f t="shared" si="3"/>
        <v>6.9667790958513365</v>
      </c>
      <c r="AO31" s="20"/>
      <c r="AP31" s="20"/>
      <c r="AQ31" s="20"/>
      <c r="AR31" s="20"/>
      <c r="AS31" s="5"/>
      <c r="AT31" s="5"/>
      <c r="AU31" s="5"/>
      <c r="AV31" s="5"/>
    </row>
    <row r="32" spans="1:48" x14ac:dyDescent="0.25">
      <c r="A32" s="1">
        <v>1966.25</v>
      </c>
      <c r="B32" s="16">
        <v>4219.1000000000004</v>
      </c>
      <c r="C32" s="17">
        <v>19.131</v>
      </c>
      <c r="D32" s="10">
        <v>475.9</v>
      </c>
      <c r="E32" s="17">
        <v>131.19999999999999</v>
      </c>
      <c r="F32" s="17">
        <v>127869</v>
      </c>
      <c r="G32" s="18">
        <v>130845504.5</v>
      </c>
      <c r="H32" s="11">
        <v>9.9689999999999994</v>
      </c>
      <c r="I32" s="11">
        <v>4.91</v>
      </c>
      <c r="J32" s="10">
        <v>5.49</v>
      </c>
      <c r="K32" s="18">
        <v>4.78</v>
      </c>
      <c r="L32" s="11">
        <v>117.916</v>
      </c>
      <c r="M32" s="10">
        <v>72594</v>
      </c>
      <c r="N32" s="19">
        <v>111.84659609045467</v>
      </c>
      <c r="O32" s="19">
        <v>150.83474873105038</v>
      </c>
      <c r="P32" s="19">
        <v>119.47629865850887</v>
      </c>
      <c r="Q32" s="20">
        <v>22.270794669207518</v>
      </c>
      <c r="R32" s="18"/>
      <c r="S32" s="18"/>
      <c r="T32" s="18"/>
      <c r="U32" s="18">
        <f>J32-K32</f>
        <v>0.71</v>
      </c>
      <c r="V32" s="21">
        <f>100*LN(L32*M32/F32)</f>
        <v>420.38484780006445</v>
      </c>
      <c r="W32" s="22">
        <f>100*LN(Q32)</f>
        <v>310.32761640276783</v>
      </c>
      <c r="X32" s="22">
        <f xml:space="preserve"> 100*LN((1000000/52)*N32/F32)</f>
        <v>282.26335127161644</v>
      </c>
      <c r="Y32" s="22">
        <f xml:space="preserve"> 100*LN((1000000000/52)*O32/G32)</f>
        <v>309.86791464278281</v>
      </c>
      <c r="Z32" s="22">
        <f xml:space="preserve"> 100*LN((1000000/52)*P32/F32)</f>
        <v>288.86232721652152</v>
      </c>
      <c r="AA32" s="22"/>
      <c r="AB32" s="20">
        <f t="shared" si="4"/>
        <v>30</v>
      </c>
      <c r="AC32" s="20">
        <f>400*(LN(B32/F32)-LN(B31/F31))</f>
        <v>0.51254569965344388</v>
      </c>
      <c r="AD32" s="18">
        <f>(LN((D32/C32)/F32)-LN((D31/C31)/F31))*400</f>
        <v>-8.6810776645762644E-2</v>
      </c>
      <c r="AE32" s="18">
        <f>(LN((E32/C32)/F32)-LN((E31/C31)/F31))*400</f>
        <v>-1.6432029213468979</v>
      </c>
      <c r="AF32" s="18">
        <f>400*(LN(C32)-LN(C31))</f>
        <v>3.2750930878203022</v>
      </c>
      <c r="AG32" s="18">
        <f>(LN(H32/C32)-LN(H31/C31))*400</f>
        <v>3.033803238663868</v>
      </c>
      <c r="AH32" s="18">
        <f>I32</f>
        <v>4.91</v>
      </c>
      <c r="AI32" s="18">
        <f>U32</f>
        <v>0.71</v>
      </c>
      <c r="AJ32" s="23">
        <f t="shared" si="0"/>
        <v>4.9179141224752243</v>
      </c>
      <c r="AK32" s="18">
        <f t="shared" si="5"/>
        <v>4.392878150468448</v>
      </c>
      <c r="AL32" s="18">
        <f t="shared" si="1"/>
        <v>3.9212928102443243</v>
      </c>
      <c r="AM32" s="18">
        <f t="shared" si="2"/>
        <v>3.6925338514997748</v>
      </c>
      <c r="AN32" s="18">
        <f t="shared" si="3"/>
        <v>7.3978307341374716</v>
      </c>
      <c r="AO32" s="20"/>
      <c r="AP32" s="20"/>
      <c r="AQ32" s="20"/>
      <c r="AR32" s="20"/>
      <c r="AS32" s="5"/>
      <c r="AT32" s="5"/>
      <c r="AU32" s="5"/>
      <c r="AV32" s="5"/>
    </row>
    <row r="33" spans="1:48" x14ac:dyDescent="0.25">
      <c r="A33" s="1">
        <v>1966.5</v>
      </c>
      <c r="B33" s="16">
        <v>4249.2</v>
      </c>
      <c r="C33" s="17">
        <v>19.317</v>
      </c>
      <c r="D33" s="10">
        <v>485</v>
      </c>
      <c r="E33" s="17">
        <v>131.30000000000001</v>
      </c>
      <c r="F33" s="17">
        <v>128234</v>
      </c>
      <c r="G33" s="18">
        <v>131336856.75</v>
      </c>
      <c r="H33" s="11">
        <v>10.112</v>
      </c>
      <c r="I33" s="11">
        <v>5.41</v>
      </c>
      <c r="J33" s="10">
        <v>5.87</v>
      </c>
      <c r="K33" s="18">
        <v>5.15</v>
      </c>
      <c r="L33" s="11">
        <v>117.468</v>
      </c>
      <c r="M33" s="10">
        <v>73088</v>
      </c>
      <c r="N33" s="19">
        <v>112.37015853644377</v>
      </c>
      <c r="O33" s="19">
        <v>151.68909056282251</v>
      </c>
      <c r="P33" s="19">
        <v>119.70701871634489</v>
      </c>
      <c r="Q33" s="20">
        <v>22.301164871154977</v>
      </c>
      <c r="R33" s="18"/>
      <c r="S33" s="18"/>
      <c r="T33" s="18"/>
      <c r="U33" s="18">
        <f>J33-K33</f>
        <v>0.71999999999999975</v>
      </c>
      <c r="V33" s="21">
        <f>100*LN(L33*M33/F33)</f>
        <v>420.3973430727907</v>
      </c>
      <c r="W33" s="22">
        <f>100*LN(Q33)</f>
        <v>310.46389134764638</v>
      </c>
      <c r="X33" s="22">
        <f xml:space="preserve"> 100*LN((1000000/52)*N33/F33)</f>
        <v>282.44532492297895</v>
      </c>
      <c r="Y33" s="22">
        <f xml:space="preserve"> 100*LN((1000000000/52)*O33/G33)</f>
        <v>310.05790813039567</v>
      </c>
      <c r="Z33" s="22">
        <f xml:space="preserve"> 100*LN((1000000/52)*P33/F33)</f>
        <v>288.77020872053487</v>
      </c>
      <c r="AA33" s="22"/>
      <c r="AB33" s="20">
        <f t="shared" si="4"/>
        <v>31</v>
      </c>
      <c r="AC33" s="20">
        <f>400*(LN(B33/F33)-LN(B32/F32))</f>
        <v>1.7033908721096225</v>
      </c>
      <c r="AD33" s="18">
        <f>(LN((D33/C33)/F33)-LN((D32/C32)/F32))*400</f>
        <v>2.5660976017960024</v>
      </c>
      <c r="AE33" s="18">
        <f>(LN((E33/C33)/F33)-LN((E32/C32)/F32))*400</f>
        <v>-4.7055976028673285</v>
      </c>
      <c r="AF33" s="18">
        <f>400*(LN(C33)-LN(C32))</f>
        <v>3.8701924891647366</v>
      </c>
      <c r="AG33" s="18">
        <f>(LN(H33/C33)-LN(H32/C32))*400</f>
        <v>1.8268312564091449</v>
      </c>
      <c r="AH33" s="18">
        <f>I33</f>
        <v>5.41</v>
      </c>
      <c r="AI33" s="18">
        <f>U33</f>
        <v>0.71999999999999975</v>
      </c>
      <c r="AJ33" s="23">
        <f t="shared" si="0"/>
        <v>4.9304093952014796</v>
      </c>
      <c r="AK33" s="18">
        <f t="shared" si="5"/>
        <v>4.5748518018309596</v>
      </c>
      <c r="AL33" s="18">
        <f t="shared" si="1"/>
        <v>4.1112862978571911</v>
      </c>
      <c r="AM33" s="18">
        <f t="shared" si="2"/>
        <v>3.8288087963783255</v>
      </c>
      <c r="AN33" s="18">
        <f t="shared" si="3"/>
        <v>7.3057122381508179</v>
      </c>
      <c r="AO33" s="20"/>
      <c r="AP33" s="20"/>
      <c r="AQ33" s="20"/>
      <c r="AR33" s="20"/>
      <c r="AS33" s="5"/>
      <c r="AT33" s="5"/>
      <c r="AU33" s="5"/>
      <c r="AV33" s="5"/>
    </row>
    <row r="34" spans="1:48" x14ac:dyDescent="0.25">
      <c r="A34" s="1">
        <v>1966.75</v>
      </c>
      <c r="B34" s="16">
        <v>4285.6000000000004</v>
      </c>
      <c r="C34" s="17">
        <v>19.481000000000002</v>
      </c>
      <c r="D34" s="10">
        <v>490.8</v>
      </c>
      <c r="E34" s="17">
        <v>129.4</v>
      </c>
      <c r="F34" s="17">
        <v>128617</v>
      </c>
      <c r="G34" s="18">
        <v>131846209</v>
      </c>
      <c r="H34" s="11">
        <v>10.249000000000001</v>
      </c>
      <c r="I34" s="11">
        <v>5.56</v>
      </c>
      <c r="J34" s="10">
        <v>6.14</v>
      </c>
      <c r="K34" s="18">
        <v>5</v>
      </c>
      <c r="L34" s="11">
        <v>116.92700000000001</v>
      </c>
      <c r="M34" s="10">
        <v>73657</v>
      </c>
      <c r="N34" s="19">
        <v>112.06808580977483</v>
      </c>
      <c r="O34" s="19">
        <v>152.12585474066938</v>
      </c>
      <c r="P34" s="19">
        <v>119.43912329299016</v>
      </c>
      <c r="Q34" s="20">
        <v>22.270979550753594</v>
      </c>
      <c r="R34" s="18"/>
      <c r="S34" s="18"/>
      <c r="T34" s="18"/>
      <c r="U34" s="18">
        <f>J34-K34</f>
        <v>1.1399999999999997</v>
      </c>
      <c r="V34" s="21">
        <f>100*LN(L34*M34/F34)</f>
        <v>420.41299950545022</v>
      </c>
      <c r="W34" s="22">
        <f>100*LN(Q34)</f>
        <v>310.3284465517653</v>
      </c>
      <c r="X34" s="22">
        <f xml:space="preserve"> 100*LN((1000000/52)*N34/F34)</f>
        <v>281.87791600969672</v>
      </c>
      <c r="Y34" s="22">
        <f xml:space="preserve"> 100*LN((1000000000/52)*O34/G34)</f>
        <v>309.95835703500535</v>
      </c>
      <c r="Z34" s="22">
        <f xml:space="preserve"> 100*LN((1000000/52)*P34/F34)</f>
        <v>288.24793775460944</v>
      </c>
      <c r="AA34" s="22"/>
      <c r="AB34" s="20">
        <f t="shared" si="4"/>
        <v>32</v>
      </c>
      <c r="AC34" s="20">
        <f>400*(LN(B34/F34)-LN(B33/F33))</f>
        <v>2.2190238723682754</v>
      </c>
      <c r="AD34" s="18">
        <f>(LN((D34/C34)/F34)-LN((D33/C33)/F33))*400</f>
        <v>0.18058061775576562</v>
      </c>
      <c r="AE34" s="18">
        <f>(LN((E34/C34)/F34)-LN((E33/C33)/F33))*400</f>
        <v>-10.405107838732874</v>
      </c>
      <c r="AF34" s="18">
        <f>400*(LN(C34)-LN(C33))</f>
        <v>3.3816377499643835</v>
      </c>
      <c r="AG34" s="18">
        <f>(LN(H34/C34)-LN(H33/C33))*400</f>
        <v>2.0012832280053683</v>
      </c>
      <c r="AH34" s="18">
        <f>I34</f>
        <v>5.56</v>
      </c>
      <c r="AI34" s="18">
        <f>U34</f>
        <v>1.1399999999999997</v>
      </c>
      <c r="AJ34" s="23">
        <f t="shared" si="0"/>
        <v>4.9460658278609912</v>
      </c>
      <c r="AK34" s="18">
        <f t="shared" si="5"/>
        <v>4.0074428885487237</v>
      </c>
      <c r="AL34" s="18">
        <f t="shared" si="1"/>
        <v>4.0117352024668662</v>
      </c>
      <c r="AM34" s="18">
        <f t="shared" si="2"/>
        <v>3.6933640004972403</v>
      </c>
      <c r="AN34" s="18">
        <f t="shared" si="3"/>
        <v>6.7834412722253887</v>
      </c>
      <c r="AO34" s="20"/>
      <c r="AP34" s="20"/>
      <c r="AQ34" s="20"/>
      <c r="AR34" s="20"/>
      <c r="AS34" s="5"/>
      <c r="AT34" s="5"/>
      <c r="AU34" s="5"/>
      <c r="AV34" s="5"/>
    </row>
    <row r="35" spans="1:48" x14ac:dyDescent="0.25">
      <c r="A35" s="1">
        <v>1967</v>
      </c>
      <c r="B35" s="16">
        <v>4324.8999999999996</v>
      </c>
      <c r="C35" s="17">
        <v>19.562000000000001</v>
      </c>
      <c r="D35" s="10">
        <v>495.1</v>
      </c>
      <c r="E35" s="17">
        <v>127.4</v>
      </c>
      <c r="F35" s="17">
        <v>129044</v>
      </c>
      <c r="G35" s="18">
        <v>132318889.5</v>
      </c>
      <c r="H35" s="11">
        <v>10.387</v>
      </c>
      <c r="I35" s="11">
        <v>4.82</v>
      </c>
      <c r="J35" s="10">
        <v>5.88</v>
      </c>
      <c r="K35" s="18">
        <v>4.58</v>
      </c>
      <c r="L35" s="11">
        <v>116.31</v>
      </c>
      <c r="M35" s="10">
        <v>73572</v>
      </c>
      <c r="N35" s="19">
        <v>111.94200280279645</v>
      </c>
      <c r="O35" s="19">
        <v>152.70987977081239</v>
      </c>
      <c r="P35" s="19">
        <v>119.36682656378278</v>
      </c>
      <c r="Q35" s="20">
        <v>22.262227841941034</v>
      </c>
      <c r="R35" s="18"/>
      <c r="S35" s="18"/>
      <c r="T35" s="18"/>
      <c r="U35" s="18">
        <f>J35-K35</f>
        <v>1.2999999999999998</v>
      </c>
      <c r="V35" s="21">
        <f>100*LN(L35*M35/F35)</f>
        <v>419.43701274428662</v>
      </c>
      <c r="W35" s="22">
        <f>100*LN(Q35)</f>
        <v>310.28914235861322</v>
      </c>
      <c r="X35" s="22">
        <f xml:space="preserve"> 100*LN((1000000/52)*N35/F35)</f>
        <v>281.43390339799282</v>
      </c>
      <c r="Y35" s="22">
        <f xml:space="preserve"> 100*LN((1000000000/52)*O35/G35)</f>
        <v>309.98366323546196</v>
      </c>
      <c r="Z35" s="22">
        <f xml:space="preserve"> 100*LN((1000000/52)*P35/F35)</f>
        <v>287.855945680525</v>
      </c>
      <c r="AA35" s="22"/>
      <c r="AB35" s="20">
        <f t="shared" si="4"/>
        <v>33</v>
      </c>
      <c r="AC35" s="20">
        <f>400*(LN(B35/F35)-LN(B34/F34))</f>
        <v>2.3256070323435907</v>
      </c>
      <c r="AD35" s="18">
        <f>(LN((D35/C35)/F35)-LN((D34/C34)/F34))*400</f>
        <v>0.50373467904165636</v>
      </c>
      <c r="AE35" s="18">
        <f>(LN((E35/C35)/F35)-LN((E34/C34)/F34))*400</f>
        <v>-9.2161407047022692</v>
      </c>
      <c r="AF35" s="18">
        <f>400*(LN(C35)-LN(C34))</f>
        <v>1.6597109076936789</v>
      </c>
      <c r="AG35" s="18">
        <f>(LN(H35/C35)-LN(H34/C34))*400</f>
        <v>3.6902428508057028</v>
      </c>
      <c r="AH35" s="18">
        <f>I35</f>
        <v>4.82</v>
      </c>
      <c r="AI35" s="18">
        <f>U35</f>
        <v>1.2999999999999998</v>
      </c>
      <c r="AJ35" s="23">
        <f t="shared" si="0"/>
        <v>3.9700790666973944</v>
      </c>
      <c r="AK35" s="18">
        <f t="shared" si="5"/>
        <v>3.5634302768448265</v>
      </c>
      <c r="AL35" s="18">
        <f t="shared" si="1"/>
        <v>4.037041402923478</v>
      </c>
      <c r="AM35" s="18">
        <f t="shared" si="2"/>
        <v>3.6540598073451633</v>
      </c>
      <c r="AN35" s="18">
        <f t="shared" si="3"/>
        <v>6.3914491981409469</v>
      </c>
      <c r="AO35" s="20"/>
      <c r="AP35" s="20"/>
      <c r="AQ35" s="20"/>
      <c r="AR35" s="20"/>
      <c r="AS35" s="5"/>
      <c r="AT35" s="5"/>
      <c r="AU35" s="5"/>
      <c r="AV35" s="5"/>
    </row>
    <row r="36" spans="1:48" x14ac:dyDescent="0.25">
      <c r="A36" s="1">
        <v>1967.25</v>
      </c>
      <c r="B36" s="16">
        <v>4328.7</v>
      </c>
      <c r="C36" s="17">
        <v>19.661000000000001</v>
      </c>
      <c r="D36" s="10">
        <v>504.2</v>
      </c>
      <c r="E36" s="17">
        <v>131.19999999999999</v>
      </c>
      <c r="F36" s="17">
        <v>129527</v>
      </c>
      <c r="G36" s="18">
        <v>132847570</v>
      </c>
      <c r="H36" s="11">
        <v>10.555999999999999</v>
      </c>
      <c r="I36" s="11">
        <v>3.99</v>
      </c>
      <c r="J36" s="10">
        <v>5.98</v>
      </c>
      <c r="K36" s="18">
        <v>4.83</v>
      </c>
      <c r="L36" s="11">
        <v>115.562</v>
      </c>
      <c r="M36" s="10">
        <v>74001</v>
      </c>
      <c r="N36" s="19">
        <v>111.25658890976486</v>
      </c>
      <c r="O36" s="19">
        <v>151.88809857093995</v>
      </c>
      <c r="P36" s="19">
        <v>118.18667170776901</v>
      </c>
      <c r="Q36" s="20">
        <v>22.052019427279326</v>
      </c>
      <c r="R36" s="18"/>
      <c r="S36" s="18"/>
      <c r="T36" s="18"/>
      <c r="U36" s="18">
        <f>J36-K36</f>
        <v>1.1500000000000004</v>
      </c>
      <c r="V36" s="21">
        <f>100*LN(L36*M36/F36)</f>
        <v>418.9996435485109</v>
      </c>
      <c r="W36" s="22">
        <f>100*LN(Q36)</f>
        <v>309.34041817028935</v>
      </c>
      <c r="X36" s="22">
        <f xml:space="preserve"> 100*LN((1000000/52)*N36/F36)</f>
        <v>280.44613522322595</v>
      </c>
      <c r="Y36" s="22">
        <f xml:space="preserve"> 100*LN((1000000000/52)*O36/G36)</f>
        <v>309.0453235778607</v>
      </c>
      <c r="Z36" s="22">
        <f xml:space="preserve"> 100*LN((1000000/52)*P36/F36)</f>
        <v>286.4887544889005</v>
      </c>
      <c r="AA36" s="22"/>
      <c r="AB36" s="20">
        <f t="shared" si="4"/>
        <v>34</v>
      </c>
      <c r="AC36" s="20">
        <f>400*(LN(B36/F36)-LN(B35/F35))</f>
        <v>-1.1430699518522047</v>
      </c>
      <c r="AD36" s="18">
        <f>(LN((D36/C36)/F36)-LN((D35/C35)/F35))*400</f>
        <v>3.7717043959325736</v>
      </c>
      <c r="AE36" s="18">
        <f>(LN((E36/C36)/F36)-LN((E35/C35)/F35))*400</f>
        <v>8.2428567901267513</v>
      </c>
      <c r="AF36" s="18">
        <f>400*(LN(C36)-LN(C35))</f>
        <v>2.0192277028209915</v>
      </c>
      <c r="AG36" s="18">
        <f>(LN(H36/C36)-LN(H35/C35))*400</f>
        <v>4.4365300553402598</v>
      </c>
      <c r="AH36" s="18">
        <f>I36</f>
        <v>3.99</v>
      </c>
      <c r="AI36" s="18">
        <f>U36</f>
        <v>1.1500000000000004</v>
      </c>
      <c r="AJ36" s="23">
        <f t="shared" si="0"/>
        <v>3.5327098709216784</v>
      </c>
      <c r="AK36" s="18">
        <f t="shared" si="5"/>
        <v>2.5756621020779562</v>
      </c>
      <c r="AL36" s="18">
        <f t="shared" si="1"/>
        <v>3.0987017453222165</v>
      </c>
      <c r="AM36" s="18">
        <f t="shared" si="2"/>
        <v>2.705335619021298</v>
      </c>
      <c r="AN36" s="18">
        <f t="shared" si="3"/>
        <v>5.0242580065164475</v>
      </c>
      <c r="AO36" s="20"/>
      <c r="AP36" s="20"/>
      <c r="AQ36" s="20"/>
      <c r="AR36" s="20"/>
      <c r="AS36" s="5"/>
      <c r="AT36" s="5"/>
      <c r="AU36" s="5"/>
      <c r="AV36" s="5"/>
    </row>
    <row r="37" spans="1:48" x14ac:dyDescent="0.25">
      <c r="A37" s="1">
        <v>1967.5</v>
      </c>
      <c r="B37" s="16">
        <v>4366.1000000000004</v>
      </c>
      <c r="C37" s="17">
        <v>19.849</v>
      </c>
      <c r="D37" s="10">
        <v>511.4</v>
      </c>
      <c r="E37" s="17">
        <v>133.6</v>
      </c>
      <c r="F37" s="17">
        <v>130166</v>
      </c>
      <c r="G37" s="18">
        <v>133532250.5</v>
      </c>
      <c r="H37" s="11">
        <v>10.699</v>
      </c>
      <c r="I37" s="11">
        <v>3.89</v>
      </c>
      <c r="J37" s="10">
        <v>6.33</v>
      </c>
      <c r="K37" s="18">
        <v>5.25</v>
      </c>
      <c r="L37" s="11">
        <v>115.453</v>
      </c>
      <c r="M37" s="10">
        <v>74714</v>
      </c>
      <c r="N37" s="19">
        <v>111.62234877011349</v>
      </c>
      <c r="O37" s="19">
        <v>152.82225809763989</v>
      </c>
      <c r="P37" s="19">
        <v>118.91576956173947</v>
      </c>
      <c r="Q37" s="20">
        <v>22.098441214320733</v>
      </c>
      <c r="R37" s="18"/>
      <c r="S37" s="18"/>
      <c r="T37" s="18"/>
      <c r="U37" s="18">
        <f>J37-K37</f>
        <v>1.08</v>
      </c>
      <c r="V37" s="21">
        <f>100*LN(L37*M37/F37)</f>
        <v>419.3720452688832</v>
      </c>
      <c r="W37" s="22">
        <f>100*LN(Q37)</f>
        <v>309.55070727474634</v>
      </c>
      <c r="X37" s="22">
        <f xml:space="preserve"> 100*LN((1000000/52)*N37/F37)</f>
        <v>280.28222891361298</v>
      </c>
      <c r="Y37" s="22">
        <f xml:space="preserve"> 100*LN((1000000000/52)*O37/G37)</f>
        <v>309.14440692584634</v>
      </c>
      <c r="Z37" s="22">
        <f xml:space="preserve"> 100*LN((1000000/52)*P37/F37)</f>
        <v>286.61164251217326</v>
      </c>
      <c r="AA37" s="22"/>
      <c r="AB37" s="20">
        <f t="shared" si="4"/>
        <v>35</v>
      </c>
      <c r="AC37" s="20">
        <f>400*(LN(B37/F37)-LN(B36/F36))</f>
        <v>1.4726763172248525</v>
      </c>
      <c r="AD37" s="18">
        <f>(LN((D37/C37)/F37)-LN((D36/C36)/F36))*400</f>
        <v>-0.10352285808821193</v>
      </c>
      <c r="AE37" s="18">
        <f>(LN((E37/C37)/F37)-LN((E36/C36)/F36))*400</f>
        <v>1.4758117376274527</v>
      </c>
      <c r="AF37" s="18">
        <f>400*(LN(C37)-LN(C36))</f>
        <v>3.8066599620346864</v>
      </c>
      <c r="AG37" s="18">
        <f>(LN(H37/C37)-LN(H36/C36))*400</f>
        <v>1.5756842441220442</v>
      </c>
      <c r="AH37" s="18">
        <f>I37</f>
        <v>3.89</v>
      </c>
      <c r="AI37" s="18">
        <f>U37</f>
        <v>1.08</v>
      </c>
      <c r="AJ37" s="23">
        <f t="shared" si="0"/>
        <v>3.9051115912939736</v>
      </c>
      <c r="AK37" s="18">
        <f t="shared" si="5"/>
        <v>2.4117557924649873</v>
      </c>
      <c r="AL37" s="18">
        <f t="shared" si="1"/>
        <v>3.1977850933078571</v>
      </c>
      <c r="AM37" s="18">
        <f t="shared" si="2"/>
        <v>2.9156247234782882</v>
      </c>
      <c r="AN37" s="18">
        <f t="shared" si="3"/>
        <v>5.1471460297892122</v>
      </c>
      <c r="AO37" s="20"/>
      <c r="AP37" s="20"/>
      <c r="AQ37" s="20"/>
      <c r="AR37" s="20"/>
      <c r="AS37" s="5"/>
      <c r="AT37" s="5"/>
      <c r="AU37" s="5"/>
      <c r="AV37" s="5"/>
    </row>
    <row r="38" spans="1:48" x14ac:dyDescent="0.25">
      <c r="A38" s="1">
        <v>1967.75</v>
      </c>
      <c r="B38" s="16">
        <v>4401.2</v>
      </c>
      <c r="C38" s="17">
        <v>20.067</v>
      </c>
      <c r="D38" s="10">
        <v>518.9</v>
      </c>
      <c r="E38" s="17">
        <v>139.19999999999999</v>
      </c>
      <c r="F38" s="17">
        <v>130757</v>
      </c>
      <c r="G38" s="18">
        <v>134168931</v>
      </c>
      <c r="H38" s="11">
        <v>10.843999999999999</v>
      </c>
      <c r="I38" s="11">
        <v>4.17</v>
      </c>
      <c r="J38" s="10">
        <v>6.72</v>
      </c>
      <c r="K38" s="18">
        <v>5.64</v>
      </c>
      <c r="L38" s="11">
        <v>115.4</v>
      </c>
      <c r="M38" s="10">
        <v>75216</v>
      </c>
      <c r="N38" s="19">
        <v>112.13024628747225</v>
      </c>
      <c r="O38" s="19">
        <v>153.58760807032064</v>
      </c>
      <c r="P38" s="19">
        <v>119.45889151681185</v>
      </c>
      <c r="Q38" s="20">
        <v>22.120591801666645</v>
      </c>
      <c r="R38" s="18"/>
      <c r="S38" s="18"/>
      <c r="T38" s="18"/>
      <c r="U38" s="18">
        <f>J38-K38</f>
        <v>1.08</v>
      </c>
      <c r="V38" s="21">
        <f>100*LN(L38*M38/F38)</f>
        <v>419.54276895589163</v>
      </c>
      <c r="W38" s="22">
        <f>100*LN(Q38)</f>
        <v>309.65089304403102</v>
      </c>
      <c r="X38" s="22">
        <f xml:space="preserve"> 100*LN((1000000/52)*N38/F38)</f>
        <v>280.28320305200708</v>
      </c>
      <c r="Y38" s="22">
        <f xml:space="preserve"> 100*LN((1000000000/52)*O38/G38)</f>
        <v>309.16830161675045</v>
      </c>
      <c r="Z38" s="22">
        <f xml:space="preserve"> 100*LN((1000000/52)*P38/F38)</f>
        <v>286.61432297490376</v>
      </c>
      <c r="AA38" s="22"/>
      <c r="AB38" s="20">
        <f t="shared" si="4"/>
        <v>36</v>
      </c>
      <c r="AC38" s="20">
        <f>400*(LN(B38/F38)-LN(B37/F37))</f>
        <v>1.3907956202830363</v>
      </c>
      <c r="AD38" s="18">
        <f>(LN((D38/C38)/F38)-LN((D37/C37)/F37))*400</f>
        <v>-0.35760123783958875</v>
      </c>
      <c r="AE38" s="18">
        <f>(LN((E38/C38)/F38)-LN((E37/C37)/F37))*400</f>
        <v>10.243344074626748</v>
      </c>
      <c r="AF38" s="18">
        <f>400*(LN(C38)-LN(C37))</f>
        <v>4.369218709576117</v>
      </c>
      <c r="AG38" s="18">
        <f>(LN(H38/C38)-LN(H37/C37))*400</f>
        <v>1.0154422824037557</v>
      </c>
      <c r="AH38" s="18">
        <f>I38</f>
        <v>4.17</v>
      </c>
      <c r="AI38" s="18">
        <f>U38</f>
        <v>1.08</v>
      </c>
      <c r="AJ38" s="23">
        <f t="shared" si="0"/>
        <v>4.0758352783024066</v>
      </c>
      <c r="AK38" s="18">
        <f t="shared" si="5"/>
        <v>2.4127299308590864</v>
      </c>
      <c r="AL38" s="18">
        <f t="shared" si="1"/>
        <v>3.2216797842119718</v>
      </c>
      <c r="AM38" s="18">
        <f t="shared" si="2"/>
        <v>3.0158104927629665</v>
      </c>
      <c r="AN38" s="18">
        <f t="shared" si="3"/>
        <v>5.1498264925197077</v>
      </c>
      <c r="AO38" s="20"/>
      <c r="AP38" s="20"/>
      <c r="AQ38" s="20"/>
      <c r="AR38" s="20"/>
      <c r="AS38" s="5"/>
      <c r="AT38" s="5"/>
      <c r="AU38" s="5"/>
      <c r="AV38" s="5"/>
    </row>
    <row r="39" spans="1:48" x14ac:dyDescent="0.25">
      <c r="A39" s="1">
        <v>1968</v>
      </c>
      <c r="B39" s="16">
        <v>4490.6000000000004</v>
      </c>
      <c r="C39" s="17">
        <v>20.29</v>
      </c>
      <c r="D39" s="10">
        <v>536.9</v>
      </c>
      <c r="E39" s="17">
        <v>143.9</v>
      </c>
      <c r="F39" s="17">
        <v>131267</v>
      </c>
      <c r="G39" s="18">
        <v>134698345.25</v>
      </c>
      <c r="H39" s="11">
        <v>11.135999999999999</v>
      </c>
      <c r="I39" s="11">
        <v>4.79</v>
      </c>
      <c r="J39" s="10">
        <v>6.83</v>
      </c>
      <c r="K39" s="18">
        <v>5.61</v>
      </c>
      <c r="L39" s="11">
        <v>115.00700000000001</v>
      </c>
      <c r="M39" s="10">
        <v>75103</v>
      </c>
      <c r="N39" s="19">
        <v>112.3287127786208</v>
      </c>
      <c r="O39" s="19">
        <v>153.88936788468669</v>
      </c>
      <c r="P39" s="19">
        <v>119.56347306304463</v>
      </c>
      <c r="Q39" s="20">
        <v>22.076737947167018</v>
      </c>
      <c r="R39" s="18"/>
      <c r="S39" s="18"/>
      <c r="T39" s="18"/>
      <c r="U39" s="18">
        <f>J39-K39</f>
        <v>1.2199999999999998</v>
      </c>
      <c r="V39" s="21">
        <f>100*LN(L39*M39/F39)</f>
        <v>418.66200838921407</v>
      </c>
      <c r="W39" s="22">
        <f>100*LN(Q39)</f>
        <v>309.45244725945315</v>
      </c>
      <c r="X39" s="22">
        <f xml:space="preserve"> 100*LN((1000000/52)*N39/F39)</f>
        <v>280.07076518106902</v>
      </c>
      <c r="Y39" s="22">
        <f xml:space="preserve"> 100*LN((1000000000/52)*O39/G39)</f>
        <v>308.97077156550523</v>
      </c>
      <c r="Z39" s="22">
        <f xml:space="preserve"> 100*LN((1000000/52)*P39/F39)</f>
        <v>286.31255292047217</v>
      </c>
      <c r="AA39" s="22"/>
      <c r="AB39" s="20">
        <f t="shared" si="4"/>
        <v>37</v>
      </c>
      <c r="AC39" s="20">
        <f>400*(LN(B39/F39)-LN(B38/F38))</f>
        <v>6.4865256021713336</v>
      </c>
      <c r="AD39" s="18">
        <f>(LN((D39/C39)/F39)-LN((D38/C38)/F38))*400</f>
        <v>7.6625655698286721</v>
      </c>
      <c r="AE39" s="18">
        <f>(LN((E39/C39)/F39)-LN((E38/C38)/F38))*400</f>
        <v>7.3050435450980444</v>
      </c>
      <c r="AF39" s="18">
        <f>400*(LN(C39)-LN(C38))</f>
        <v>4.4205916133369882</v>
      </c>
      <c r="AG39" s="18">
        <f>(LN(H39/C39)-LN(H38/C38))*400</f>
        <v>6.2078771689208612</v>
      </c>
      <c r="AH39" s="18">
        <f>I39</f>
        <v>4.79</v>
      </c>
      <c r="AI39" s="18">
        <f>U39</f>
        <v>1.2199999999999998</v>
      </c>
      <c r="AJ39" s="23">
        <f t="shared" si="0"/>
        <v>3.1950747116248408</v>
      </c>
      <c r="AK39" s="18">
        <f t="shared" si="5"/>
        <v>2.2002920599210256</v>
      </c>
      <c r="AL39" s="18">
        <f t="shared" si="1"/>
        <v>3.0241497329667482</v>
      </c>
      <c r="AM39" s="18">
        <f t="shared" si="2"/>
        <v>2.8173647081850959</v>
      </c>
      <c r="AN39" s="18">
        <f t="shared" si="3"/>
        <v>4.8480564380881219</v>
      </c>
      <c r="AO39" s="20"/>
      <c r="AP39" s="20"/>
      <c r="AQ39" s="20"/>
      <c r="AR39" s="20"/>
      <c r="AS39" s="5"/>
      <c r="AT39" s="5"/>
      <c r="AU39" s="5"/>
      <c r="AV39" s="5"/>
    </row>
    <row r="40" spans="1:48" x14ac:dyDescent="0.25">
      <c r="A40" s="1">
        <v>1968.25</v>
      </c>
      <c r="B40" s="16">
        <v>4566.3999999999996</v>
      </c>
      <c r="C40" s="17">
        <v>20.504000000000001</v>
      </c>
      <c r="D40" s="10">
        <v>550.6</v>
      </c>
      <c r="E40" s="17">
        <v>144.9</v>
      </c>
      <c r="F40" s="17">
        <v>131712</v>
      </c>
      <c r="G40" s="18">
        <v>135162759.5</v>
      </c>
      <c r="H40" s="11">
        <v>11.317</v>
      </c>
      <c r="I40" s="11">
        <v>5.98</v>
      </c>
      <c r="J40" s="10">
        <v>7.02</v>
      </c>
      <c r="K40" s="18">
        <v>5.75</v>
      </c>
      <c r="L40" s="11">
        <v>115.218</v>
      </c>
      <c r="M40" s="10">
        <v>75950</v>
      </c>
      <c r="N40" s="19">
        <v>113.40673930912287</v>
      </c>
      <c r="O40" s="19">
        <v>155.16683760342073</v>
      </c>
      <c r="P40" s="19">
        <v>120.48556430607111</v>
      </c>
      <c r="Q40" s="20">
        <v>22.170960078204068</v>
      </c>
      <c r="R40" s="18"/>
      <c r="S40" s="18"/>
      <c r="T40" s="18"/>
      <c r="U40" s="18">
        <f>J40-K40</f>
        <v>1.2699999999999996</v>
      </c>
      <c r="V40" s="21">
        <f>100*LN(L40*M40/F40)</f>
        <v>419.62834943262834</v>
      </c>
      <c r="W40" s="22">
        <f>100*LN(Q40)</f>
        <v>309.87833279771797</v>
      </c>
      <c r="X40" s="22">
        <f xml:space="preserve"> 100*LN((1000000/52)*N40/F40)</f>
        <v>280.68746586906781</v>
      </c>
      <c r="Y40" s="22">
        <f xml:space="preserve"> 100*LN((1000000000/52)*O40/G40)</f>
        <v>309.4532791901301</v>
      </c>
      <c r="Z40" s="22">
        <f xml:space="preserve"> 100*LN((1000000/52)*P40/F40)</f>
        <v>286.74237870936349</v>
      </c>
      <c r="AA40" s="22"/>
      <c r="AB40" s="20">
        <f t="shared" si="4"/>
        <v>38</v>
      </c>
      <c r="AC40" s="20">
        <f>400*(LN(B40/F40)-LN(B39/F39))</f>
        <v>5.3418085226637047</v>
      </c>
      <c r="AD40" s="18">
        <f>(LN((D40/C40)/F40)-LN((D39/C39)/F39))*400</f>
        <v>4.5282384712720614</v>
      </c>
      <c r="AE40" s="18">
        <f>(LN((E40/C40)/F40)-LN((E39/C39)/F39))*400</f>
        <v>-2.7803614673956645</v>
      </c>
      <c r="AF40" s="18">
        <f>400*(LN(C40)-LN(C39))</f>
        <v>4.1967340896187366</v>
      </c>
      <c r="AG40" s="18">
        <f>(LN(H40/C40)-LN(H39/C39))*400</f>
        <v>2.2524324670776696</v>
      </c>
      <c r="AH40" s="18">
        <f>I40</f>
        <v>5.98</v>
      </c>
      <c r="AI40" s="18">
        <f>U40</f>
        <v>1.2699999999999996</v>
      </c>
      <c r="AJ40" s="23">
        <f t="shared" si="0"/>
        <v>4.1614157550391155</v>
      </c>
      <c r="AK40" s="18">
        <f t="shared" si="5"/>
        <v>2.8169927479198122</v>
      </c>
      <c r="AL40" s="18">
        <f t="shared" si="1"/>
        <v>3.5066573575916209</v>
      </c>
      <c r="AM40" s="18">
        <f t="shared" si="2"/>
        <v>3.243250246449918</v>
      </c>
      <c r="AN40" s="18">
        <f t="shared" si="3"/>
        <v>5.2778822269794432</v>
      </c>
      <c r="AO40" s="20"/>
      <c r="AP40" s="20"/>
      <c r="AQ40" s="20"/>
      <c r="AR40" s="20"/>
      <c r="AS40" s="5"/>
      <c r="AT40" s="5"/>
      <c r="AU40" s="5"/>
      <c r="AV40" s="5"/>
    </row>
    <row r="41" spans="1:48" x14ac:dyDescent="0.25">
      <c r="A41" s="1">
        <v>1968.5</v>
      </c>
      <c r="B41" s="16">
        <v>4599.3</v>
      </c>
      <c r="C41" s="17">
        <v>20.706</v>
      </c>
      <c r="D41" s="10">
        <v>566.70000000000005</v>
      </c>
      <c r="E41" s="17">
        <v>148</v>
      </c>
      <c r="F41" s="17">
        <v>132250</v>
      </c>
      <c r="G41" s="18">
        <v>135720173.75</v>
      </c>
      <c r="H41" s="11">
        <v>11.502000000000001</v>
      </c>
      <c r="I41" s="11">
        <v>5.95</v>
      </c>
      <c r="J41" s="10">
        <v>6.86</v>
      </c>
      <c r="K41" s="18">
        <v>5.46</v>
      </c>
      <c r="L41" s="11">
        <v>115.205</v>
      </c>
      <c r="M41" s="10">
        <v>76101</v>
      </c>
      <c r="N41" s="19">
        <v>114.20021202095833</v>
      </c>
      <c r="O41" s="19">
        <v>156.19796167316878</v>
      </c>
      <c r="P41" s="19">
        <v>121.15356018074837</v>
      </c>
      <c r="Q41" s="20">
        <v>22.233660965979638</v>
      </c>
      <c r="R41" s="18"/>
      <c r="S41" s="18"/>
      <c r="T41" s="18"/>
      <c r="U41" s="18">
        <f>J41-K41</f>
        <v>1.4000000000000004</v>
      </c>
      <c r="V41" s="21">
        <f>100*LN(L41*M41/F41)</f>
        <v>419.40804847450579</v>
      </c>
      <c r="W41" s="22">
        <f>100*LN(Q41)</f>
        <v>310.1607400245926</v>
      </c>
      <c r="X41" s="22">
        <f xml:space="preserve"> 100*LN((1000000/52)*N41/F41)</f>
        <v>280.97706434583046</v>
      </c>
      <c r="Y41" s="22">
        <f xml:space="preserve"> 100*LN((1000000000/52)*O41/G41)</f>
        <v>309.70405281291369</v>
      </c>
      <c r="Z41" s="22">
        <f xml:space="preserve"> 100*LN((1000000/52)*P41/F41)</f>
        <v>286.88763230448416</v>
      </c>
      <c r="AA41" s="22"/>
      <c r="AB41" s="20">
        <f t="shared" si="4"/>
        <v>39</v>
      </c>
      <c r="AC41" s="20">
        <f>400*(LN(B41/F41)-LN(B40/F40))</f>
        <v>1.241047894048819</v>
      </c>
      <c r="AD41" s="18">
        <f>(LN((D41/C41)/F41)-LN((D40/C40)/F40))*400</f>
        <v>5.9766384872141032</v>
      </c>
      <c r="AE41" s="18">
        <f>(LN((E41/C41)/F41)-LN((E40/C40)/F40))*400</f>
        <v>2.9154200753794157</v>
      </c>
      <c r="AF41" s="18">
        <f>400*(LN(C41)-LN(C40))</f>
        <v>3.9214097128605019</v>
      </c>
      <c r="AG41" s="18">
        <f>(LN(H41/C41)-LN(H40/C40))*400</f>
        <v>2.5645556102425804</v>
      </c>
      <c r="AH41" s="18">
        <f>I41</f>
        <v>5.95</v>
      </c>
      <c r="AI41" s="18">
        <f>U41</f>
        <v>1.4000000000000004</v>
      </c>
      <c r="AJ41" s="23">
        <f t="shared" si="0"/>
        <v>3.9411147969165654</v>
      </c>
      <c r="AK41" s="18">
        <f t="shared" si="5"/>
        <v>3.106591224682461</v>
      </c>
      <c r="AL41" s="18">
        <f t="shared" si="1"/>
        <v>3.7574309803752044</v>
      </c>
      <c r="AM41" s="18">
        <f t="shared" si="2"/>
        <v>3.5256574733245429</v>
      </c>
      <c r="AN41" s="18">
        <f t="shared" si="3"/>
        <v>5.4231358221001074</v>
      </c>
      <c r="AO41" s="20"/>
      <c r="AP41" s="20"/>
      <c r="AQ41" s="20"/>
      <c r="AR41" s="20"/>
      <c r="AS41" s="5"/>
      <c r="AT41" s="5"/>
      <c r="AU41" s="5"/>
      <c r="AV41" s="5"/>
    </row>
    <row r="42" spans="1:48" x14ac:dyDescent="0.25">
      <c r="A42" s="1">
        <v>1968.75</v>
      </c>
      <c r="B42" s="16">
        <v>4619.8</v>
      </c>
      <c r="C42" s="17">
        <v>20.998999999999999</v>
      </c>
      <c r="D42" s="10">
        <v>575.6</v>
      </c>
      <c r="E42" s="17">
        <v>154.80000000000001</v>
      </c>
      <c r="F42" s="17">
        <v>132880</v>
      </c>
      <c r="G42" s="18">
        <v>136369588</v>
      </c>
      <c r="H42" s="11">
        <v>11.731</v>
      </c>
      <c r="I42" s="11">
        <v>5.92</v>
      </c>
      <c r="J42" s="10">
        <v>7.03</v>
      </c>
      <c r="K42" s="18">
        <v>5.77</v>
      </c>
      <c r="L42" s="11">
        <v>114.65</v>
      </c>
      <c r="M42" s="10">
        <v>76499</v>
      </c>
      <c r="N42" s="19">
        <v>114.90471031545944</v>
      </c>
      <c r="O42" s="19">
        <v>156.81134824981385</v>
      </c>
      <c r="P42" s="19">
        <v>121.86345341085739</v>
      </c>
      <c r="Q42" s="20">
        <v>22.237422877815241</v>
      </c>
      <c r="R42" s="18"/>
      <c r="S42" s="18"/>
      <c r="T42" s="18"/>
      <c r="U42" s="18">
        <f>J42-K42</f>
        <v>1.2600000000000007</v>
      </c>
      <c r="V42" s="21">
        <f>100*LN(L42*M42/F42)</f>
        <v>418.97152128505013</v>
      </c>
      <c r="W42" s="22">
        <f>100*LN(Q42)</f>
        <v>310.17765848719534</v>
      </c>
      <c r="X42" s="22">
        <f xml:space="preserve"> 100*LN((1000000/52)*N42/F42)</f>
        <v>281.11682740227263</v>
      </c>
      <c r="Y42" s="22">
        <f xml:space="preserve"> 100*LN((1000000000/52)*O42/G42)</f>
        <v>309.61862810674882</v>
      </c>
      <c r="Z42" s="22">
        <f xml:space="preserve"> 100*LN((1000000/52)*P42/F42)</f>
        <v>286.9966278681199</v>
      </c>
      <c r="AA42" s="22"/>
      <c r="AB42" s="20">
        <f t="shared" si="4"/>
        <v>40</v>
      </c>
      <c r="AC42" s="20">
        <f>400*(LN(B42/F42)-LN(B41/F41))</f>
        <v>-0.12203938227806077</v>
      </c>
      <c r="AD42" s="18">
        <f>(LN((D42/C42)/F42)-LN((D41/C41)/F41))*400</f>
        <v>-1.2883147708201648</v>
      </c>
      <c r="AE42" s="18">
        <f>(LN((E42/C42)/F42)-LN((E41/C41)/F41))*400</f>
        <v>10.447195450728231</v>
      </c>
      <c r="AF42" s="18">
        <f>400*(LN(C42)-LN(C41))</f>
        <v>5.6205216792237778</v>
      </c>
      <c r="AG42" s="18">
        <f>(LN(H42/C42)-LN(H41/C41))*400</f>
        <v>2.2650692135844253</v>
      </c>
      <c r="AH42" s="18">
        <f>I42</f>
        <v>5.92</v>
      </c>
      <c r="AI42" s="18">
        <f>U42</f>
        <v>1.2600000000000007</v>
      </c>
      <c r="AJ42" s="23">
        <f t="shared" si="0"/>
        <v>3.5045876074609055</v>
      </c>
      <c r="AK42" s="18">
        <f t="shared" si="5"/>
        <v>3.2463542811246384</v>
      </c>
      <c r="AL42" s="18">
        <f t="shared" si="1"/>
        <v>3.6720062742103323</v>
      </c>
      <c r="AM42" s="18">
        <f t="shared" si="2"/>
        <v>3.5425759359272888</v>
      </c>
      <c r="AN42" s="18">
        <f t="shared" si="3"/>
        <v>5.5321313857358518</v>
      </c>
      <c r="AO42" s="20"/>
      <c r="AP42" s="20"/>
      <c r="AQ42" s="20"/>
      <c r="AR42" s="20"/>
      <c r="AS42" s="5"/>
      <c r="AT42" s="5"/>
      <c r="AU42" s="5"/>
      <c r="AV42" s="5"/>
    </row>
    <row r="43" spans="1:48" x14ac:dyDescent="0.25">
      <c r="A43" s="1">
        <v>1969</v>
      </c>
      <c r="B43" s="16">
        <v>4691.6000000000004</v>
      </c>
      <c r="C43" s="17">
        <v>21.216999999999999</v>
      </c>
      <c r="D43" s="10">
        <v>587.79999999999995</v>
      </c>
      <c r="E43" s="17">
        <v>160.9</v>
      </c>
      <c r="F43" s="17">
        <v>133476</v>
      </c>
      <c r="G43" s="18">
        <v>136955508.75</v>
      </c>
      <c r="H43" s="11">
        <v>11.891</v>
      </c>
      <c r="I43" s="11">
        <v>6.57</v>
      </c>
      <c r="J43" s="10">
        <v>7.38</v>
      </c>
      <c r="K43" s="18">
        <v>6.17</v>
      </c>
      <c r="L43" s="11">
        <v>114.57</v>
      </c>
      <c r="M43" s="10">
        <v>77166</v>
      </c>
      <c r="N43" s="19">
        <v>115.98075038270599</v>
      </c>
      <c r="O43" s="19">
        <v>158.76650871914703</v>
      </c>
      <c r="P43" s="19">
        <v>123.61433678941376</v>
      </c>
      <c r="Q43" s="20">
        <v>22.428122925593652</v>
      </c>
      <c r="R43" s="18"/>
      <c r="S43" s="18"/>
      <c r="T43" s="18"/>
      <c r="U43" s="18">
        <f>J43-K43</f>
        <v>1.21</v>
      </c>
      <c r="V43" s="21">
        <f>100*LN(L43*M43/F43)</f>
        <v>419.32232490196463</v>
      </c>
      <c r="W43" s="22">
        <f>100*LN(Q43)</f>
        <v>311.03156591449994</v>
      </c>
      <c r="X43" s="22">
        <f xml:space="preserve"> 100*LN((1000000/52)*N43/F43)</f>
        <v>281.60141063621182</v>
      </c>
      <c r="Y43" s="22">
        <f xml:space="preserve"> 100*LN((1000000000/52)*O43/G43)</f>
        <v>310.42900652637553</v>
      </c>
      <c r="Z43" s="22">
        <f xml:space="preserve"> 100*LN((1000000/52)*P43/F43)</f>
        <v>287.97564057415474</v>
      </c>
      <c r="AA43" s="22"/>
      <c r="AB43" s="20">
        <f t="shared" si="4"/>
        <v>41</v>
      </c>
      <c r="AC43" s="20">
        <f>400*(LN(B43/F43)-LN(B42/F42))</f>
        <v>4.3788161836173956</v>
      </c>
      <c r="AD43" s="18">
        <f>(LN((D43/C43)/F43)-LN((D42/C42)/F42))*400</f>
        <v>2.4682513159007158</v>
      </c>
      <c r="AE43" s="18">
        <f>(LN((E43/C43)/F43)-LN((E42/C42)/F42))*400</f>
        <v>9.5383768643436895</v>
      </c>
      <c r="AF43" s="18">
        <f>400*(LN(C43)-LN(C42))</f>
        <v>4.1311718355993676</v>
      </c>
      <c r="AG43" s="18">
        <f>(LN(H43/C43)-LN(H42/C42))*400</f>
        <v>1.2875885371441242</v>
      </c>
      <c r="AH43" s="18">
        <f>I43</f>
        <v>6.57</v>
      </c>
      <c r="AI43" s="18">
        <f>U43</f>
        <v>1.21</v>
      </c>
      <c r="AJ43" s="23">
        <f t="shared" si="0"/>
        <v>3.8553912243754098</v>
      </c>
      <c r="AK43" s="18">
        <f t="shared" si="5"/>
        <v>3.7309375150638289</v>
      </c>
      <c r="AL43" s="18">
        <f t="shared" si="1"/>
        <v>4.482384693837048</v>
      </c>
      <c r="AM43" s="18">
        <f t="shared" si="2"/>
        <v>4.39648336323188</v>
      </c>
      <c r="AN43" s="18">
        <f t="shared" si="3"/>
        <v>6.5111440917706886</v>
      </c>
      <c r="AO43" s="20"/>
      <c r="AP43" s="20"/>
      <c r="AQ43" s="20"/>
      <c r="AR43" s="20"/>
      <c r="AS43" s="5"/>
      <c r="AT43" s="5"/>
      <c r="AU43" s="5"/>
      <c r="AV43" s="5"/>
    </row>
    <row r="44" spans="1:48" x14ac:dyDescent="0.25">
      <c r="A44" s="1">
        <v>1969.25</v>
      </c>
      <c r="B44" s="16">
        <v>4706.7</v>
      </c>
      <c r="C44" s="17">
        <v>21.488</v>
      </c>
      <c r="D44" s="10">
        <v>599.20000000000005</v>
      </c>
      <c r="E44" s="17">
        <v>163.5</v>
      </c>
      <c r="F44" s="17">
        <v>134020</v>
      </c>
      <c r="G44" s="18">
        <v>137489429.5</v>
      </c>
      <c r="H44" s="11">
        <v>12.083</v>
      </c>
      <c r="I44" s="11">
        <v>8.33</v>
      </c>
      <c r="J44" s="10">
        <v>7.59</v>
      </c>
      <c r="K44" s="18">
        <v>6.36</v>
      </c>
      <c r="L44" s="11">
        <v>114.407</v>
      </c>
      <c r="M44" s="10">
        <v>77605</v>
      </c>
      <c r="N44" s="19">
        <v>117.05535489264769</v>
      </c>
      <c r="O44" s="19">
        <v>159.22011782304895</v>
      </c>
      <c r="P44" s="19">
        <v>123.87188655082029</v>
      </c>
      <c r="Q44" s="20">
        <v>22.408897386029103</v>
      </c>
      <c r="R44" s="18"/>
      <c r="S44" s="18"/>
      <c r="T44" s="18"/>
      <c r="U44" s="18">
        <f>J44-K44</f>
        <v>1.2299999999999995</v>
      </c>
      <c r="V44" s="21">
        <f>100*LN(L44*M44/F44)</f>
        <v>419.34050814430509</v>
      </c>
      <c r="W44" s="22">
        <f>100*LN(Q44)</f>
        <v>310.94580847295191</v>
      </c>
      <c r="X44" s="22">
        <f xml:space="preserve"> 100*LN((1000000/52)*N44/F44)</f>
        <v>282.11694595086374</v>
      </c>
      <c r="Y44" s="22">
        <f xml:space="preserve"> 100*LN((1000000000/52)*O44/G44)</f>
        <v>310.32521562745814</v>
      </c>
      <c r="Z44" s="22">
        <f xml:space="preserve"> 100*LN((1000000/52)*P44/F44)</f>
        <v>287.77703763923614</v>
      </c>
      <c r="AA44" s="22"/>
      <c r="AB44" s="20">
        <f t="shared" si="4"/>
        <v>42</v>
      </c>
      <c r="AC44" s="20">
        <f>400*(LN(B44/F44)-LN(B43/F43))</f>
        <v>-0.34160251498516203</v>
      </c>
      <c r="AD44" s="18">
        <f>(LN((D44/C44)/F44)-LN((D43/C43)/F43))*400</f>
        <v>0.97977176846342218</v>
      </c>
      <c r="AE44" s="18">
        <f>(LN((E44/C44)/F44)-LN((E43/C43)/F43))*400</f>
        <v>-0.29172498322509455</v>
      </c>
      <c r="AF44" s="18">
        <f>400*(LN(C44)-LN(C43))</f>
        <v>5.0767570599608902</v>
      </c>
      <c r="AG44" s="18">
        <f>(LN(H44/C44)-LN(H43/C43))*400</f>
        <v>1.3303207759308044</v>
      </c>
      <c r="AH44" s="18">
        <f>I44</f>
        <v>8.33</v>
      </c>
      <c r="AI44" s="18">
        <f>U44</f>
        <v>1.2299999999999995</v>
      </c>
      <c r="AJ44" s="23">
        <f t="shared" si="0"/>
        <v>3.8735744667158656</v>
      </c>
      <c r="AK44" s="18">
        <f t="shared" si="5"/>
        <v>4.2464728297157421</v>
      </c>
      <c r="AL44" s="18">
        <f t="shared" si="1"/>
        <v>4.3785937949196523</v>
      </c>
      <c r="AM44" s="18">
        <f t="shared" si="2"/>
        <v>4.3107259216838543</v>
      </c>
      <c r="AN44" s="18">
        <f t="shared" si="3"/>
        <v>6.3125411568520917</v>
      </c>
      <c r="AO44" s="20"/>
      <c r="AP44" s="20"/>
      <c r="AQ44" s="20"/>
      <c r="AR44" s="20"/>
      <c r="AS44" s="5"/>
      <c r="AT44" s="5"/>
      <c r="AU44" s="5"/>
      <c r="AV44" s="5"/>
    </row>
    <row r="45" spans="1:48" x14ac:dyDescent="0.25">
      <c r="A45" s="1">
        <v>1969.5</v>
      </c>
      <c r="B45" s="16">
        <v>4736.1000000000004</v>
      </c>
      <c r="C45" s="17">
        <v>21.79</v>
      </c>
      <c r="D45" s="10">
        <v>609.5</v>
      </c>
      <c r="E45" s="17">
        <v>167.4</v>
      </c>
      <c r="F45" s="17">
        <v>134595</v>
      </c>
      <c r="G45" s="18">
        <v>138054350.25</v>
      </c>
      <c r="H45" s="11">
        <v>12.3</v>
      </c>
      <c r="I45" s="11">
        <v>8.98</v>
      </c>
      <c r="J45" s="10">
        <v>7.92</v>
      </c>
      <c r="K45" s="18">
        <v>6.86</v>
      </c>
      <c r="L45" s="11">
        <v>114.16800000000001</v>
      </c>
      <c r="M45" s="10">
        <v>78153</v>
      </c>
      <c r="N45" s="19">
        <v>117.61589020076002</v>
      </c>
      <c r="O45" s="19">
        <v>159.80723035651508</v>
      </c>
      <c r="P45" s="19">
        <v>124.23433082881178</v>
      </c>
      <c r="Q45" s="20">
        <v>22.401879593355059</v>
      </c>
      <c r="R45" s="18"/>
      <c r="S45" s="18"/>
      <c r="T45" s="18"/>
      <c r="U45" s="18">
        <f>J45-K45</f>
        <v>1.0599999999999996</v>
      </c>
      <c r="V45" s="21">
        <f>100*LN(L45*M45/F45)</f>
        <v>419.40692222265864</v>
      </c>
      <c r="W45" s="22">
        <f>100*LN(Q45)</f>
        <v>310.91448657583487</v>
      </c>
      <c r="X45" s="22">
        <f xml:space="preserve"> 100*LN((1000000/52)*N45/F45)</f>
        <v>282.16654380738805</v>
      </c>
      <c r="Y45" s="22">
        <f xml:space="preserve"> 100*LN((1000000000/52)*O45/G45)</f>
        <v>310.2832388982427</v>
      </c>
      <c r="Z45" s="22">
        <f xml:space="preserve"> 100*LN((1000000/52)*P45/F45)</f>
        <v>287.64108379770948</v>
      </c>
      <c r="AA45" s="22"/>
      <c r="AB45" s="20">
        <f t="shared" si="4"/>
        <v>43</v>
      </c>
      <c r="AC45" s="20">
        <f>400*(LN(B45/F45)-LN(B44/F44))</f>
        <v>0.77830393026623312</v>
      </c>
      <c r="AD45" s="18">
        <f>(LN((D45/C45)/F45)-LN((D44/C44)/F44))*400</f>
        <v>-0.47768773217455873</v>
      </c>
      <c r="AE45" s="18">
        <f>(LN((E45/C45)/F45)-LN((E44/C44)/F44))*400</f>
        <v>2.1341726677256645</v>
      </c>
      <c r="AF45" s="18">
        <f>400*(LN(C45)-LN(C44))</f>
        <v>5.5826036702587345</v>
      </c>
      <c r="AG45" s="18">
        <f>(LN(H45/C45)-LN(H44/C44))*400</f>
        <v>1.5372988630216078</v>
      </c>
      <c r="AH45" s="18">
        <f>I45</f>
        <v>8.98</v>
      </c>
      <c r="AI45" s="18">
        <f>U45</f>
        <v>1.0599999999999996</v>
      </c>
      <c r="AJ45" s="23">
        <f t="shared" si="0"/>
        <v>3.9399885450694114</v>
      </c>
      <c r="AK45" s="18">
        <f t="shared" si="5"/>
        <v>4.2960706862400571</v>
      </c>
      <c r="AL45" s="18">
        <f t="shared" si="1"/>
        <v>4.3366170657042176</v>
      </c>
      <c r="AM45" s="18">
        <f t="shared" si="2"/>
        <v>4.2794040245668157</v>
      </c>
      <c r="AN45" s="18">
        <f t="shared" si="3"/>
        <v>6.1765873153254347</v>
      </c>
      <c r="AO45" s="20"/>
      <c r="AP45" s="20"/>
      <c r="AQ45" s="20"/>
      <c r="AR45" s="20"/>
      <c r="AS45" s="5"/>
      <c r="AT45" s="5"/>
      <c r="AU45" s="5"/>
      <c r="AV45" s="5"/>
    </row>
    <row r="46" spans="1:48" x14ac:dyDescent="0.25">
      <c r="A46" s="1">
        <v>1969.75</v>
      </c>
      <c r="B46" s="16">
        <v>4715.5</v>
      </c>
      <c r="C46" s="17">
        <v>22.071000000000002</v>
      </c>
      <c r="D46" s="10">
        <v>621.5</v>
      </c>
      <c r="E46" s="17">
        <v>165.8</v>
      </c>
      <c r="F46" s="17">
        <v>135247</v>
      </c>
      <c r="G46" s="18">
        <v>138696271</v>
      </c>
      <c r="H46" s="11">
        <v>12.538</v>
      </c>
      <c r="I46" s="11">
        <v>8.94</v>
      </c>
      <c r="J46" s="10">
        <v>8.3699999999999992</v>
      </c>
      <c r="K46" s="18">
        <v>7.31</v>
      </c>
      <c r="L46" s="11">
        <v>113.72</v>
      </c>
      <c r="M46" s="10">
        <v>78575</v>
      </c>
      <c r="N46" s="19">
        <v>117.25938477606618</v>
      </c>
      <c r="O46" s="19">
        <v>159.4093068699068</v>
      </c>
      <c r="P46" s="19">
        <v>123.63030257315481</v>
      </c>
      <c r="Q46" s="20">
        <v>22.259635520464958</v>
      </c>
      <c r="R46" s="18"/>
      <c r="S46" s="18"/>
      <c r="T46" s="18"/>
      <c r="U46" s="18">
        <f>J46-K46</f>
        <v>1.0599999999999996</v>
      </c>
      <c r="V46" s="21">
        <f>100*LN(L46*M46/F46)</f>
        <v>419.0690133131871</v>
      </c>
      <c r="W46" s="22">
        <f>100*LN(Q46)</f>
        <v>310.27749719696351</v>
      </c>
      <c r="X46" s="22">
        <f xml:space="preserve"> 100*LN((1000000/52)*N46/F46)</f>
        <v>281.37972689234897</v>
      </c>
      <c r="Y46" s="22">
        <f xml:space="preserve"> 100*LN((1000000000/52)*O46/G46)</f>
        <v>309.57002703448501</v>
      </c>
      <c r="Z46" s="22">
        <f xml:space="preserve"> 100*LN((1000000/52)*P46/F46)</f>
        <v>286.670450549083</v>
      </c>
      <c r="AA46" s="22"/>
      <c r="AB46" s="20">
        <f t="shared" si="4"/>
        <v>44</v>
      </c>
      <c r="AC46" s="20">
        <f>400*(LN(B46/F46)-LN(B45/F45))</f>
        <v>-3.6766096553122907</v>
      </c>
      <c r="AD46" s="18">
        <f>(LN((D46/C46)/F46)-LN((D45/C45)/F45))*400</f>
        <v>0.74044578052081533</v>
      </c>
      <c r="AE46" s="18">
        <f>(LN((E46/C46)/F46)-LN((E45/C45)/F45))*400</f>
        <v>-10.89990517292776</v>
      </c>
      <c r="AF46" s="18">
        <f>400*(LN(C46)-LN(C45))</f>
        <v>5.1253522646835137</v>
      </c>
      <c r="AG46" s="18">
        <f>(LN(H46/C46)-LN(H45/C45))*400</f>
        <v>2.5405559246785003</v>
      </c>
      <c r="AH46" s="18">
        <f>I46</f>
        <v>8.94</v>
      </c>
      <c r="AI46" s="18">
        <f>U46</f>
        <v>1.0599999999999996</v>
      </c>
      <c r="AJ46" s="23">
        <f t="shared" si="0"/>
        <v>3.6020796355978746</v>
      </c>
      <c r="AK46" s="18">
        <f t="shared" si="5"/>
        <v>3.5092537712009744</v>
      </c>
      <c r="AL46" s="18">
        <f t="shared" si="1"/>
        <v>3.6234052019465253</v>
      </c>
      <c r="AM46" s="18">
        <f t="shared" si="2"/>
        <v>3.6424146456954531</v>
      </c>
      <c r="AN46" s="18">
        <f t="shared" si="3"/>
        <v>5.2059540666989506</v>
      </c>
      <c r="AO46" s="20"/>
      <c r="AP46" s="20"/>
      <c r="AQ46" s="20"/>
      <c r="AR46" s="20"/>
      <c r="AS46" s="5"/>
      <c r="AT46" s="5"/>
      <c r="AU46" s="5"/>
      <c r="AV46" s="5"/>
    </row>
    <row r="47" spans="1:48" x14ac:dyDescent="0.25">
      <c r="A47" s="1">
        <v>1970</v>
      </c>
      <c r="B47" s="16">
        <v>4707.1000000000004</v>
      </c>
      <c r="C47" s="17">
        <v>22.382000000000001</v>
      </c>
      <c r="D47" s="10">
        <v>632.6</v>
      </c>
      <c r="E47" s="17">
        <v>166.3</v>
      </c>
      <c r="F47" s="17">
        <v>135950</v>
      </c>
      <c r="G47" s="18">
        <v>139282920.25</v>
      </c>
      <c r="H47" s="11">
        <v>12.763999999999999</v>
      </c>
      <c r="I47" s="11">
        <v>8.56</v>
      </c>
      <c r="J47" s="10">
        <v>8.76</v>
      </c>
      <c r="K47" s="18">
        <v>7.38</v>
      </c>
      <c r="L47" s="11">
        <v>113.23</v>
      </c>
      <c r="M47" s="10">
        <v>78780</v>
      </c>
      <c r="N47" s="19">
        <v>116.7969494050312</v>
      </c>
      <c r="O47" s="19">
        <v>158.21402516081505</v>
      </c>
      <c r="P47" s="19">
        <v>122.98205806668281</v>
      </c>
      <c r="Q47" s="20">
        <v>22.009712983942645</v>
      </c>
      <c r="R47" s="18"/>
      <c r="S47" s="18"/>
      <c r="T47" s="18"/>
      <c r="U47" s="18">
        <f>J47-K47</f>
        <v>1.38</v>
      </c>
      <c r="V47" s="21">
        <f>100*LN(L47*M47/F47)</f>
        <v>418.37931347902281</v>
      </c>
      <c r="W47" s="22">
        <f>100*LN(Q47)</f>
        <v>309.14838551963095</v>
      </c>
      <c r="X47" s="22">
        <f xml:space="preserve"> 100*LN((1000000/52)*N47/F47)</f>
        <v>280.46613412676635</v>
      </c>
      <c r="Y47" s="22">
        <f xml:space="preserve"> 100*LN((1000000000/52)*O47/G47)</f>
        <v>308.39530044264939</v>
      </c>
      <c r="Z47" s="22">
        <f xml:space="preserve"> 100*LN((1000000/52)*P47/F47)</f>
        <v>285.62628646781127</v>
      </c>
      <c r="AA47" s="22"/>
      <c r="AB47" s="20">
        <f t="shared" si="4"/>
        <v>45</v>
      </c>
      <c r="AC47" s="20">
        <f>400*(LN(B47/F47)-LN(B46/F46))</f>
        <v>-2.7869530392257147</v>
      </c>
      <c r="AD47" s="18">
        <f>(LN((D47/C47)/F47)-LN((D46/C46)/F46))*400</f>
        <v>-0.58982784029382174</v>
      </c>
      <c r="AE47" s="18">
        <f>(LN((E47/C47)/F47)-LN((E46/C46)/F46))*400</f>
        <v>-6.4663304095319063</v>
      </c>
      <c r="AF47" s="18">
        <f>400*(LN(C47)-LN(C46))</f>
        <v>5.5970139110392836</v>
      </c>
      <c r="AG47" s="18">
        <f>(LN(H47/C47)-LN(H46/C46))*400</f>
        <v>1.5488563146487166</v>
      </c>
      <c r="AH47" s="18">
        <f>I47</f>
        <v>8.56</v>
      </c>
      <c r="AI47" s="18">
        <f>U47</f>
        <v>1.38</v>
      </c>
      <c r="AJ47" s="23">
        <f t="shared" si="0"/>
        <v>2.9123798014335875</v>
      </c>
      <c r="AK47" s="18">
        <f t="shared" si="5"/>
        <v>2.5956610056183536</v>
      </c>
      <c r="AL47" s="18">
        <f t="shared" si="1"/>
        <v>2.4486786101109033</v>
      </c>
      <c r="AM47" s="18">
        <f t="shared" si="2"/>
        <v>2.5133029683628934</v>
      </c>
      <c r="AN47" s="18">
        <f t="shared" si="3"/>
        <v>4.1617899854272196</v>
      </c>
      <c r="AO47" s="20"/>
      <c r="AP47" s="20"/>
      <c r="AQ47" s="20"/>
      <c r="AR47" s="20"/>
      <c r="AS47" s="5"/>
      <c r="AT47" s="5"/>
      <c r="AU47" s="5"/>
      <c r="AV47" s="5"/>
    </row>
    <row r="48" spans="1:48" x14ac:dyDescent="0.25">
      <c r="A48" s="1">
        <v>1970.25</v>
      </c>
      <c r="B48" s="16">
        <v>4715.3999999999996</v>
      </c>
      <c r="C48" s="17">
        <v>22.693999999999999</v>
      </c>
      <c r="D48" s="10">
        <v>642.5</v>
      </c>
      <c r="E48" s="17">
        <v>166.4</v>
      </c>
      <c r="F48" s="17">
        <v>136677</v>
      </c>
      <c r="G48" s="18">
        <v>139893569.5</v>
      </c>
      <c r="H48" s="11">
        <v>12.967000000000001</v>
      </c>
      <c r="I48" s="11">
        <v>7.88</v>
      </c>
      <c r="J48" s="10">
        <v>8.98</v>
      </c>
      <c r="K48" s="18">
        <v>7.71</v>
      </c>
      <c r="L48" s="11">
        <v>112.43300000000001</v>
      </c>
      <c r="M48" s="10">
        <v>78636</v>
      </c>
      <c r="N48" s="19">
        <v>115.25720040232105</v>
      </c>
      <c r="O48" s="19">
        <v>157.08935124686866</v>
      </c>
      <c r="P48" s="19">
        <v>121.77754513651294</v>
      </c>
      <c r="Q48" s="20">
        <v>21.771573626031415</v>
      </c>
      <c r="R48" s="18"/>
      <c r="S48" s="18"/>
      <c r="T48" s="18"/>
      <c r="U48" s="18">
        <f>J48-K48</f>
        <v>1.2700000000000005</v>
      </c>
      <c r="V48" s="21">
        <f>100*LN(L48*M48/F48)</f>
        <v>416.95666205925585</v>
      </c>
      <c r="W48" s="22">
        <f>100*LN(Q48)</f>
        <v>308.06051567880291</v>
      </c>
      <c r="X48" s="22">
        <f xml:space="preserve"> 100*LN((1000000/52)*N48/F48)</f>
        <v>278.60572387737199</v>
      </c>
      <c r="Y48" s="22">
        <f xml:space="preserve"> 100*LN((1000000000/52)*O48/G48)</f>
        <v>307.24444044458608</v>
      </c>
      <c r="Z48" s="22">
        <f xml:space="preserve"> 100*LN((1000000/52)*P48/F48)</f>
        <v>284.10870622672087</v>
      </c>
      <c r="AA48" s="22"/>
      <c r="AB48" s="20">
        <f t="shared" si="4"/>
        <v>46</v>
      </c>
      <c r="AC48" s="20">
        <f>400*(LN(B48/F48)-LN(B47/F47))</f>
        <v>-1.4286263516796183</v>
      </c>
      <c r="AD48" s="18">
        <f>(LN((D48/C48)/F48)-LN((D47/C47)/F47))*400</f>
        <v>-1.4593235698896478</v>
      </c>
      <c r="AE48" s="18">
        <f>(LN((E48/C48)/F48)-LN((E47/C47)/F47))*400</f>
        <v>-7.430269053730143</v>
      </c>
      <c r="AF48" s="18">
        <f>400*(LN(C48)-LN(C47))</f>
        <v>5.537403189184964</v>
      </c>
      <c r="AG48" s="18">
        <f>(LN(H48/C48)-LN(H47/C47))*400</f>
        <v>0.77418087111520428</v>
      </c>
      <c r="AH48" s="18">
        <f>I48</f>
        <v>7.88</v>
      </c>
      <c r="AI48" s="18">
        <f>U48</f>
        <v>1.2700000000000005</v>
      </c>
      <c r="AJ48" s="23">
        <f t="shared" si="0"/>
        <v>1.4897283816666231</v>
      </c>
      <c r="AK48" s="18">
        <f t="shared" si="5"/>
        <v>0.73525075622399072</v>
      </c>
      <c r="AL48" s="18">
        <f t="shared" si="1"/>
        <v>1.2978186120475925</v>
      </c>
      <c r="AM48" s="18">
        <f t="shared" si="2"/>
        <v>1.4254331275348591</v>
      </c>
      <c r="AN48" s="18">
        <f t="shared" si="3"/>
        <v>2.6442097443368198</v>
      </c>
      <c r="AO48" s="20"/>
      <c r="AP48" s="20"/>
      <c r="AQ48" s="20"/>
      <c r="AR48" s="20"/>
      <c r="AS48" s="5"/>
      <c r="AT48" s="5"/>
      <c r="AU48" s="5"/>
      <c r="AV48" s="5"/>
    </row>
    <row r="49" spans="1:48" x14ac:dyDescent="0.25">
      <c r="A49" s="1">
        <v>1970.5</v>
      </c>
      <c r="B49" s="16">
        <v>4757.2</v>
      </c>
      <c r="C49" s="17">
        <v>22.88</v>
      </c>
      <c r="D49" s="10">
        <v>654.5</v>
      </c>
      <c r="E49" s="17">
        <v>168.8</v>
      </c>
      <c r="F49" s="17">
        <v>137456</v>
      </c>
      <c r="G49" s="18">
        <v>140556218.75</v>
      </c>
      <c r="H49" s="11">
        <v>13.18</v>
      </c>
      <c r="I49" s="11">
        <v>6.71</v>
      </c>
      <c r="J49" s="10">
        <v>9.41</v>
      </c>
      <c r="K49" s="18">
        <v>7.46</v>
      </c>
      <c r="L49" s="11">
        <v>111.9</v>
      </c>
      <c r="M49" s="10">
        <v>78616</v>
      </c>
      <c r="N49" s="19">
        <v>114.67228604124531</v>
      </c>
      <c r="O49" s="19">
        <v>155.75549025970668</v>
      </c>
      <c r="P49" s="19">
        <v>120.96678734587178</v>
      </c>
      <c r="Q49" s="20">
        <v>21.501903790101448</v>
      </c>
      <c r="R49" s="18"/>
      <c r="S49" s="18"/>
      <c r="T49" s="18"/>
      <c r="U49" s="18">
        <f>J49-K49</f>
        <v>1.9500000000000002</v>
      </c>
      <c r="V49" s="21">
        <f>100*LN(L49*M49/F49)</f>
        <v>415.88769904823044</v>
      </c>
      <c r="W49" s="22">
        <f>100*LN(Q49)</f>
        <v>306.81414795902526</v>
      </c>
      <c r="X49" s="22">
        <f xml:space="preserve"> 100*LN((1000000/52)*N49/F49)</f>
        <v>277.52860681831856</v>
      </c>
      <c r="Y49" s="22">
        <f xml:space="preserve"> 100*LN((1000000000/52)*O49/G49)</f>
        <v>305.91914257168793</v>
      </c>
      <c r="Z49" s="22">
        <f xml:space="preserve"> 100*LN((1000000/52)*P49/F49)</f>
        <v>282.87237176790563</v>
      </c>
      <c r="AA49" s="22"/>
      <c r="AB49" s="20">
        <f t="shared" si="4"/>
        <v>47</v>
      </c>
      <c r="AC49" s="20">
        <f>400*(LN(B49/F49)-LN(B48/F48))</f>
        <v>1.2568495141092484</v>
      </c>
      <c r="AD49" s="18">
        <f>(LN((D49/C49)/F49)-LN((D48/C48)/F48))*400</f>
        <v>1.8635145880587345</v>
      </c>
      <c r="AE49" s="18">
        <f>(LN((E49/C49)/F49)-LN((E48/C48)/F48))*400</f>
        <v>0.18962866572707071</v>
      </c>
      <c r="AF49" s="18">
        <f>400*(LN(C49)-LN(C48))</f>
        <v>3.2650376571197626</v>
      </c>
      <c r="AG49" s="18">
        <f>(LN(H49/C49)-LN(H48/C48))*400</f>
        <v>3.2521065459258036</v>
      </c>
      <c r="AH49" s="18">
        <f>I49</f>
        <v>6.71</v>
      </c>
      <c r="AI49" s="18">
        <f>U49</f>
        <v>1.9500000000000002</v>
      </c>
      <c r="AJ49" s="23">
        <f t="shared" si="0"/>
        <v>0.42076537064122022</v>
      </c>
      <c r="AK49" s="18">
        <f t="shared" si="5"/>
        <v>-0.34186630282943042</v>
      </c>
      <c r="AL49" s="18">
        <f t="shared" si="1"/>
        <v>-2.7479260850554965E-2</v>
      </c>
      <c r="AM49" s="18">
        <f t="shared" si="2"/>
        <v>0.17906540775720714</v>
      </c>
      <c r="AN49" s="18">
        <f t="shared" si="3"/>
        <v>1.4078752855215839</v>
      </c>
      <c r="AO49" s="20"/>
      <c r="AP49" s="20"/>
      <c r="AQ49" s="20"/>
      <c r="AR49" s="20"/>
      <c r="AS49" s="5"/>
      <c r="AT49" s="5"/>
      <c r="AU49" s="5"/>
      <c r="AV49" s="5"/>
    </row>
    <row r="50" spans="1:48" x14ac:dyDescent="0.25">
      <c r="A50" s="1">
        <v>1970.75</v>
      </c>
      <c r="B50" s="16">
        <v>4708.3</v>
      </c>
      <c r="C50" s="17">
        <v>23.181999999999999</v>
      </c>
      <c r="D50" s="10">
        <v>661.2</v>
      </c>
      <c r="E50" s="17">
        <v>170.7</v>
      </c>
      <c r="F50" s="17">
        <v>138260</v>
      </c>
      <c r="G50" s="18">
        <v>141243868</v>
      </c>
      <c r="H50" s="11">
        <v>13.311</v>
      </c>
      <c r="I50" s="11">
        <v>5.57</v>
      </c>
      <c r="J50" s="10">
        <v>9.2799999999999994</v>
      </c>
      <c r="K50" s="18">
        <v>6.85</v>
      </c>
      <c r="L50" s="11">
        <v>111.80500000000001</v>
      </c>
      <c r="M50" s="10">
        <v>78643</v>
      </c>
      <c r="N50" s="19">
        <v>113.79670748288692</v>
      </c>
      <c r="O50" s="19">
        <v>154.98340366212909</v>
      </c>
      <c r="P50" s="19">
        <v>119.80787214810908</v>
      </c>
      <c r="Q50" s="20">
        <v>21.310515566716472</v>
      </c>
      <c r="R50" s="18"/>
      <c r="S50" s="18"/>
      <c r="T50" s="18"/>
      <c r="U50" s="18">
        <f>J50-K50</f>
        <v>2.4299999999999997</v>
      </c>
      <c r="V50" s="21">
        <f>100*LN(L50*M50/F50)</f>
        <v>415.25389355591881</v>
      </c>
      <c r="W50" s="22">
        <f>100*LN(Q50)</f>
        <v>305.92006394695051</v>
      </c>
      <c r="X50" s="22">
        <f xml:space="preserve"> 100*LN((1000000/52)*N50/F50)</f>
        <v>276.1789178669456</v>
      </c>
      <c r="Y50" s="22">
        <f xml:space="preserve"> 100*LN((1000000000/52)*O50/G50)</f>
        <v>304.93416417448384</v>
      </c>
      <c r="Z50" s="22">
        <f xml:space="preserve"> 100*LN((1000000/52)*P50/F50)</f>
        <v>281.32649841582452</v>
      </c>
      <c r="AA50" s="22"/>
      <c r="AB50" s="20">
        <f t="shared" si="4"/>
        <v>48</v>
      </c>
      <c r="AC50" s="20">
        <f>400*(LN(B50/F50)-LN(B49/F49))</f>
        <v>-6.4657823196219155</v>
      </c>
      <c r="AD50" s="18">
        <f>(LN((D50/C50)/F50)-LN((D49/C49)/F49))*400</f>
        <v>-3.5041091917840106</v>
      </c>
      <c r="AE50" s="18">
        <f>(LN((E50/C50)/F50)-LN((E49/C49)/F49))*400</f>
        <v>-3.100802375134748</v>
      </c>
      <c r="AF50" s="18">
        <f>400*(LN(C50)-LN(C49))</f>
        <v>5.2451795819823843</v>
      </c>
      <c r="AG50" s="18">
        <f>(LN(H50/C50)-LN(H49/C49))*400</f>
        <v>-1.2890867857739963</v>
      </c>
      <c r="AH50" s="18">
        <f>I50</f>
        <v>5.57</v>
      </c>
      <c r="AI50" s="18">
        <f>U50</f>
        <v>2.4299999999999997</v>
      </c>
      <c r="AJ50" s="23">
        <f t="shared" si="0"/>
        <v>-0.21304012167041719</v>
      </c>
      <c r="AK50" s="18">
        <f t="shared" si="5"/>
        <v>-1.6915552542023988</v>
      </c>
      <c r="AL50" s="18">
        <f t="shared" si="1"/>
        <v>-1.0124576580546432</v>
      </c>
      <c r="AM50" s="18">
        <f t="shared" si="2"/>
        <v>-0.71501860431754949</v>
      </c>
      <c r="AN50" s="18">
        <f t="shared" si="3"/>
        <v>-0.13799806655953262</v>
      </c>
      <c r="AO50" s="20"/>
      <c r="AP50" s="20"/>
      <c r="AQ50" s="20"/>
      <c r="AR50" s="20"/>
      <c r="AS50" s="5"/>
      <c r="AT50" s="5"/>
      <c r="AU50" s="5"/>
      <c r="AV50" s="5"/>
    </row>
    <row r="51" spans="1:48" x14ac:dyDescent="0.25">
      <c r="A51" s="1">
        <v>1971</v>
      </c>
      <c r="B51" s="16">
        <v>4834.3</v>
      </c>
      <c r="C51" s="17">
        <v>23.536000000000001</v>
      </c>
      <c r="D51" s="10">
        <v>680.2</v>
      </c>
      <c r="E51" s="17">
        <v>177.2</v>
      </c>
      <c r="F51" s="17">
        <v>139034</v>
      </c>
      <c r="G51" s="18">
        <v>141928597.25</v>
      </c>
      <c r="H51" s="11">
        <v>13.585000000000001</v>
      </c>
      <c r="I51" s="11">
        <v>3.86</v>
      </c>
      <c r="J51" s="10">
        <v>8.5299999999999994</v>
      </c>
      <c r="K51" s="18">
        <v>6</v>
      </c>
      <c r="L51" s="11">
        <v>111.82599999999999</v>
      </c>
      <c r="M51" s="10">
        <v>78717</v>
      </c>
      <c r="N51" s="19">
        <v>114.33300709819545</v>
      </c>
      <c r="O51" s="19">
        <v>155.36079206933087</v>
      </c>
      <c r="P51" s="19">
        <v>120.38827300166835</v>
      </c>
      <c r="Q51" s="20">
        <v>21.275230910045597</v>
      </c>
      <c r="R51" s="18"/>
      <c r="S51" s="18"/>
      <c r="T51" s="18"/>
      <c r="U51" s="18">
        <f>J51-K51</f>
        <v>2.5299999999999994</v>
      </c>
      <c r="V51" s="21">
        <f>100*LN(L51*M51/F51)</f>
        <v>414.80847265483061</v>
      </c>
      <c r="W51" s="22">
        <f>100*LN(Q51)</f>
        <v>305.75435279867003</v>
      </c>
      <c r="X51" s="22">
        <f xml:space="preserve"> 100*LN((1000000/52)*N51/F51)</f>
        <v>276.0908357989436</v>
      </c>
      <c r="Y51" s="22">
        <f xml:space="preserve"> 100*LN((1000000000/52)*O51/G51)</f>
        <v>304.69375683451659</v>
      </c>
      <c r="Z51" s="22">
        <f xml:space="preserve"> 100*LN((1000000/52)*P51/F51)</f>
        <v>281.25151806768616</v>
      </c>
      <c r="AA51" s="22"/>
      <c r="AB51" s="20">
        <f t="shared" si="4"/>
        <v>49</v>
      </c>
      <c r="AC51" s="20">
        <f>400*(LN(B51/F51)-LN(B50/F50))</f>
        <v>8.3307580193629605</v>
      </c>
      <c r="AD51" s="18">
        <f>(LN((D51/C51)/F51)-LN((D50/C50)/F50))*400</f>
        <v>3.0371684857342984</v>
      </c>
      <c r="AE51" s="18">
        <f>(LN((E51/C51)/F51)-LN((E50/C50)/F50))*400</f>
        <v>6.6535291834782129</v>
      </c>
      <c r="AF51" s="18">
        <f>400*(LN(C51)-LN(C50))</f>
        <v>6.0620193570114722</v>
      </c>
      <c r="AG51" s="18">
        <f>(LN(H51/C51)-LN(H50/C50))*400</f>
        <v>2.0881733683601578</v>
      </c>
      <c r="AH51" s="18">
        <f>I51</f>
        <v>3.86</v>
      </c>
      <c r="AI51" s="18">
        <f>U51</f>
        <v>2.5299999999999994</v>
      </c>
      <c r="AJ51" s="23">
        <f t="shared" si="0"/>
        <v>-0.6584610227586154</v>
      </c>
      <c r="AK51" s="18">
        <f t="shared" si="5"/>
        <v>-1.779637322204394</v>
      </c>
      <c r="AL51" s="18">
        <f t="shared" si="1"/>
        <v>-1.2528649980218916</v>
      </c>
      <c r="AM51" s="18">
        <f t="shared" si="2"/>
        <v>-0.88072975259802888</v>
      </c>
      <c r="AN51" s="18">
        <f t="shared" si="3"/>
        <v>-0.21297841469788636</v>
      </c>
      <c r="AO51" s="20"/>
      <c r="AP51" s="20"/>
      <c r="AQ51" s="20"/>
      <c r="AR51" s="20"/>
      <c r="AS51" s="5"/>
      <c r="AT51" s="5"/>
      <c r="AU51" s="5"/>
      <c r="AV51" s="5"/>
    </row>
    <row r="52" spans="1:48" x14ac:dyDescent="0.25">
      <c r="A52" s="1">
        <v>1971.25</v>
      </c>
      <c r="B52" s="16">
        <v>4861.8999999999996</v>
      </c>
      <c r="C52" s="17">
        <v>23.846</v>
      </c>
      <c r="D52" s="10">
        <v>694.3</v>
      </c>
      <c r="E52" s="17">
        <v>186.5</v>
      </c>
      <c r="F52" s="17">
        <v>139827</v>
      </c>
      <c r="G52" s="18">
        <v>142632326.5</v>
      </c>
      <c r="H52" s="11">
        <v>13.785</v>
      </c>
      <c r="I52" s="11">
        <v>4.57</v>
      </c>
      <c r="J52" s="10">
        <v>8.61</v>
      </c>
      <c r="K52" s="18">
        <v>6.25</v>
      </c>
      <c r="L52" s="11">
        <v>111.78400000000001</v>
      </c>
      <c r="M52" s="10">
        <v>78961</v>
      </c>
      <c r="N52" s="19">
        <v>114.70193528578054</v>
      </c>
      <c r="O52" s="19">
        <v>155.81571782030926</v>
      </c>
      <c r="P52" s="19">
        <v>121.09620999738942</v>
      </c>
      <c r="Q52" s="20">
        <v>21.250519655931619</v>
      </c>
      <c r="R52" s="18"/>
      <c r="S52" s="18"/>
      <c r="T52" s="18"/>
      <c r="U52" s="18">
        <f>J52-K52</f>
        <v>2.3599999999999994</v>
      </c>
      <c r="V52" s="21">
        <f>100*LN(L52*M52/F52)</f>
        <v>414.51165532643677</v>
      </c>
      <c r="W52" s="22">
        <f>100*LN(Q52)</f>
        <v>305.6381349468204</v>
      </c>
      <c r="X52" s="22">
        <f xml:space="preserve"> 100*LN((1000000/52)*N52/F52)</f>
        <v>275.844251278201</v>
      </c>
      <c r="Y52" s="22">
        <f xml:space="preserve"> 100*LN((1000000000/52)*O52/G52)</f>
        <v>304.4915397508986</v>
      </c>
      <c r="Z52" s="22">
        <f xml:space="preserve"> 100*LN((1000000/52)*P52/F52)</f>
        <v>281.26909698001043</v>
      </c>
      <c r="AA52" s="22"/>
      <c r="AB52" s="20">
        <f t="shared" si="4"/>
        <v>50</v>
      </c>
      <c r="AC52" s="20">
        <f>400*(LN(B52/F52)-LN(B51/F51))</f>
        <v>2.2122364194743227E-3</v>
      </c>
      <c r="AD52" s="18">
        <f>(LN((D52/C52)/F52)-LN((D51/C51)/F51))*400</f>
        <v>0.6978039994486096</v>
      </c>
      <c r="AE52" s="18">
        <f>(LN((E52/C52)/F52)-LN((E51/C51)/F51))*400</f>
        <v>12.951775890150685</v>
      </c>
      <c r="AF52" s="18">
        <f>400*(LN(C52)-LN(C51))</f>
        <v>5.2341298099433331</v>
      </c>
      <c r="AG52" s="18">
        <f>(LN(H52/C52)-LN(H51/C51))*400</f>
        <v>0.61179082903617399</v>
      </c>
      <c r="AH52" s="18">
        <f>I52</f>
        <v>4.57</v>
      </c>
      <c r="AI52" s="18">
        <f>U52</f>
        <v>2.3599999999999994</v>
      </c>
      <c r="AJ52" s="23">
        <f t="shared" si="0"/>
        <v>-0.95527835115245807</v>
      </c>
      <c r="AK52" s="18">
        <f t="shared" si="5"/>
        <v>-2.0262218429469954</v>
      </c>
      <c r="AL52" s="18">
        <f t="shared" si="1"/>
        <v>-1.4550820816398868</v>
      </c>
      <c r="AM52" s="18">
        <f t="shared" si="2"/>
        <v>-0.99694760444765507</v>
      </c>
      <c r="AN52" s="18">
        <f t="shared" si="3"/>
        <v>-0.19539950237361836</v>
      </c>
      <c r="AO52" s="20"/>
      <c r="AP52" s="20"/>
      <c r="AQ52" s="20"/>
      <c r="AR52" s="20"/>
      <c r="AS52" s="5"/>
      <c r="AT52" s="5"/>
      <c r="AU52" s="5"/>
      <c r="AV52" s="5"/>
    </row>
    <row r="53" spans="1:48" x14ac:dyDescent="0.25">
      <c r="A53" s="1">
        <v>1971.5</v>
      </c>
      <c r="B53" s="16">
        <v>4900</v>
      </c>
      <c r="C53" s="17">
        <v>24.088000000000001</v>
      </c>
      <c r="D53" s="10">
        <v>706.7</v>
      </c>
      <c r="E53" s="17">
        <v>191.9</v>
      </c>
      <c r="F53" s="17">
        <v>140603</v>
      </c>
      <c r="G53" s="18">
        <v>143319055.75</v>
      </c>
      <c r="H53" s="11">
        <v>13.975</v>
      </c>
      <c r="I53" s="11">
        <v>5.48</v>
      </c>
      <c r="J53" s="10">
        <v>8.6999999999999993</v>
      </c>
      <c r="K53" s="18">
        <v>6.49</v>
      </c>
      <c r="L53" s="11">
        <v>111.592</v>
      </c>
      <c r="M53" s="10">
        <v>79511</v>
      </c>
      <c r="N53" s="19">
        <v>114.70303283482943</v>
      </c>
      <c r="O53" s="19">
        <v>155.64247936695543</v>
      </c>
      <c r="P53" s="19">
        <v>120.76800523549471</v>
      </c>
      <c r="Q53" s="20">
        <v>21.130046132669218</v>
      </c>
      <c r="R53" s="18"/>
      <c r="S53" s="18"/>
      <c r="T53" s="18"/>
      <c r="U53" s="18">
        <f>J53-K53</f>
        <v>2.2099999999999991</v>
      </c>
      <c r="V53" s="21">
        <f>100*LN(L53*M53/F53)</f>
        <v>414.48044233830393</v>
      </c>
      <c r="W53" s="22">
        <f>100*LN(Q53)</f>
        <v>305.06960149038224</v>
      </c>
      <c r="X53" s="22">
        <f xml:space="preserve"> 100*LN((1000000/52)*N53/F53)</f>
        <v>275.29177093654187</v>
      </c>
      <c r="Y53" s="22">
        <f xml:space="preserve"> 100*LN((1000000000/52)*O53/G53)</f>
        <v>303.8999834518483</v>
      </c>
      <c r="Z53" s="22">
        <f xml:space="preserve"> 100*LN((1000000/52)*P53/F53)</f>
        <v>280.44426372229344</v>
      </c>
      <c r="AA53" s="22"/>
      <c r="AB53" s="20">
        <f t="shared" si="4"/>
        <v>51</v>
      </c>
      <c r="AC53" s="20">
        <f>400*(LN(B53/F53)-LN(B52/F52))</f>
        <v>0.90861001015820619</v>
      </c>
      <c r="AD53" s="18">
        <f>(LN((D53/C53)/F53)-LN((D52/C52)/F52))*400</f>
        <v>0.82817162627577545</v>
      </c>
      <c r="AE53" s="18">
        <f>(LN((E53/C53)/F53)-LN((E52/C52)/F52))*400</f>
        <v>5.1645956231581636</v>
      </c>
      <c r="AF53" s="18">
        <f>400*(LN(C53)-LN(C52))</f>
        <v>4.0389211181970808</v>
      </c>
      <c r="AG53" s="18">
        <f>(LN(H53/C53)-LN(H52/C52))*400</f>
        <v>1.4366687079641061</v>
      </c>
      <c r="AH53" s="18">
        <f>I53</f>
        <v>5.48</v>
      </c>
      <c r="AI53" s="18">
        <f>U53</f>
        <v>2.2099999999999991</v>
      </c>
      <c r="AJ53" s="23">
        <f t="shared" si="0"/>
        <v>-0.98649133928529409</v>
      </c>
      <c r="AK53" s="18">
        <f t="shared" si="5"/>
        <v>-2.5787021846061293</v>
      </c>
      <c r="AL53" s="18">
        <f t="shared" si="1"/>
        <v>-2.0466383806901831</v>
      </c>
      <c r="AM53" s="18">
        <f t="shared" si="2"/>
        <v>-1.5654810608858156</v>
      </c>
      <c r="AN53" s="18">
        <f t="shared" si="3"/>
        <v>-1.0202327600906074</v>
      </c>
      <c r="AO53" s="20"/>
      <c r="AP53" s="20"/>
      <c r="AQ53" s="20"/>
      <c r="AR53" s="20"/>
      <c r="AS53" s="5"/>
      <c r="AT53" s="5"/>
      <c r="AU53" s="5"/>
      <c r="AV53" s="5"/>
    </row>
    <row r="54" spans="1:48" x14ac:dyDescent="0.25">
      <c r="A54" s="1">
        <v>1971.75</v>
      </c>
      <c r="B54" s="16">
        <v>4914.3</v>
      </c>
      <c r="C54" s="17">
        <v>24.288</v>
      </c>
      <c r="D54" s="10">
        <v>722.9</v>
      </c>
      <c r="E54" s="17">
        <v>198.7</v>
      </c>
      <c r="F54" s="17">
        <v>141402</v>
      </c>
      <c r="G54" s="18">
        <v>144028785</v>
      </c>
      <c r="H54" s="11">
        <v>14.071</v>
      </c>
      <c r="I54" s="11">
        <v>4.75</v>
      </c>
      <c r="J54" s="10">
        <v>8.41</v>
      </c>
      <c r="K54" s="18">
        <v>5.89</v>
      </c>
      <c r="L54" s="11">
        <v>111.991</v>
      </c>
      <c r="M54" s="10">
        <v>80229</v>
      </c>
      <c r="N54" s="19">
        <v>115.93109470128937</v>
      </c>
      <c r="O54" s="19">
        <v>156.47084083749999</v>
      </c>
      <c r="P54" s="19">
        <v>121.99536853551788</v>
      </c>
      <c r="Q54" s="20">
        <v>21.143368976550143</v>
      </c>
      <c r="R54" s="18"/>
      <c r="S54" s="18"/>
      <c r="T54" s="18"/>
      <c r="U54" s="18">
        <f>J54-K54</f>
        <v>2.5200000000000005</v>
      </c>
      <c r="V54" s="21">
        <f>100*LN(L54*M54/F54)</f>
        <v>415.16966588117776</v>
      </c>
      <c r="W54" s="22">
        <f>100*LN(Q54)</f>
        <v>305.13263327661286</v>
      </c>
      <c r="X54" s="22">
        <f xml:space="preserve"> 100*LN((1000000/52)*N54/F54)</f>
        <v>275.79006661827327</v>
      </c>
      <c r="Y54" s="22">
        <f xml:space="preserve"> 100*LN((1000000000/52)*O54/G54)</f>
        <v>303.9368057061111</v>
      </c>
      <c r="Z54" s="22">
        <f xml:space="preserve"> 100*LN((1000000/52)*P54/F54)</f>
        <v>280.88877439557234</v>
      </c>
      <c r="AA54" s="22"/>
      <c r="AB54" s="20">
        <f t="shared" si="4"/>
        <v>52</v>
      </c>
      <c r="AC54" s="20">
        <f>400*(LN(B54/F54)-LN(B53/F53))</f>
        <v>-1.1009856714016664</v>
      </c>
      <c r="AD54" s="18">
        <f>(LN((D54/C54)/F54)-LN((D53/C53)/F53))*400</f>
        <v>3.4917843668701209</v>
      </c>
      <c r="AE54" s="18">
        <f>(LN((E54/C54)/F54)-LN((E53/C53)/F53))*400</f>
        <v>8.3546220607395583</v>
      </c>
      <c r="AF54" s="18">
        <f>400*(LN(C54)-LN(C53))</f>
        <v>3.3074440135147043</v>
      </c>
      <c r="AG54" s="18">
        <f>(LN(H54/C54)-LN(H53/C53))*400</f>
        <v>-0.56907490753235201</v>
      </c>
      <c r="AH54" s="18">
        <f>I54</f>
        <v>4.75</v>
      </c>
      <c r="AI54" s="18">
        <f>U54</f>
        <v>2.5200000000000005</v>
      </c>
      <c r="AJ54" s="23">
        <f t="shared" si="0"/>
        <v>-0.29726779641146095</v>
      </c>
      <c r="AK54" s="18">
        <f t="shared" si="5"/>
        <v>-2.0804065028747232</v>
      </c>
      <c r="AL54" s="18">
        <f t="shared" si="1"/>
        <v>-2.0098161264273813</v>
      </c>
      <c r="AM54" s="18">
        <f t="shared" si="2"/>
        <v>-1.5024492746551914</v>
      </c>
      <c r="AN54" s="18">
        <f t="shared" si="3"/>
        <v>-0.57572208681170878</v>
      </c>
      <c r="AO54" s="20"/>
      <c r="AP54" s="20"/>
      <c r="AQ54" s="20"/>
      <c r="AR54" s="20"/>
      <c r="AS54" s="5"/>
      <c r="AT54" s="5"/>
      <c r="AU54" s="5"/>
      <c r="AV54" s="5"/>
    </row>
    <row r="55" spans="1:48" x14ac:dyDescent="0.25">
      <c r="A55" s="1">
        <v>1972</v>
      </c>
      <c r="B55" s="16">
        <v>5002.3999999999996</v>
      </c>
      <c r="C55" s="17">
        <v>24.664000000000001</v>
      </c>
      <c r="D55" s="10">
        <v>740.1</v>
      </c>
      <c r="E55" s="17">
        <v>209.7</v>
      </c>
      <c r="F55" s="17">
        <v>143005</v>
      </c>
      <c r="G55" s="18">
        <v>145564164</v>
      </c>
      <c r="H55" s="11">
        <v>14.446999999999999</v>
      </c>
      <c r="I55" s="11">
        <v>3.55</v>
      </c>
      <c r="J55" s="10">
        <v>8.23</v>
      </c>
      <c r="K55" s="18">
        <v>6.03</v>
      </c>
      <c r="L55" s="11">
        <v>112.107</v>
      </c>
      <c r="M55" s="10">
        <v>81213</v>
      </c>
      <c r="N55" s="19">
        <v>117.34378893500933</v>
      </c>
      <c r="O55" s="19">
        <v>158.84635126412152</v>
      </c>
      <c r="P55" s="19">
        <v>123.62495453483233</v>
      </c>
      <c r="Q55" s="20">
        <v>21.360078597551162</v>
      </c>
      <c r="R55" s="18"/>
      <c r="S55" s="18"/>
      <c r="T55" s="18"/>
      <c r="U55" s="18">
        <f>J55-K55</f>
        <v>2.2000000000000002</v>
      </c>
      <c r="V55" s="21">
        <f>100*LN(L55*M55/F55)</f>
        <v>415.36495105665512</v>
      </c>
      <c r="W55" s="22">
        <f>100*LN(Q55)</f>
        <v>306.15236937458593</v>
      </c>
      <c r="X55" s="22">
        <f xml:space="preserve"> 100*LN((1000000/52)*N55/F55)</f>
        <v>275.87399589185623</v>
      </c>
      <c r="Y55" s="22">
        <f xml:space="preserve"> 100*LN((1000000000/52)*O55/G55)</f>
        <v>304.38319720636196</v>
      </c>
      <c r="Z55" s="22">
        <f xml:space="preserve"> 100*LN((1000000/52)*P55/F55)</f>
        <v>281.08843878931327</v>
      </c>
      <c r="AA55" s="22"/>
      <c r="AB55" s="20">
        <f t="shared" si="4"/>
        <v>53</v>
      </c>
      <c r="AC55" s="20">
        <f>400*(LN(B55/F55)-LN(B54/F54))</f>
        <v>2.5983111699185102</v>
      </c>
      <c r="AD55" s="18">
        <f>(LN((D55/C55)/F55)-LN((D54/C54)/F54))*400</f>
        <v>-1.2482296892230238</v>
      </c>
      <c r="AE55" s="18">
        <f>(LN((E55/C55)/F55)-LN((E54/C54)/F54))*400</f>
        <v>10.89872077195011</v>
      </c>
      <c r="AF55" s="18">
        <f>400*(LN(C55)-LN(C54))</f>
        <v>6.1449157482519112</v>
      </c>
      <c r="AG55" s="18">
        <f>(LN(H55/C55)-LN(H54/C54))*400</f>
        <v>4.4034197481983117</v>
      </c>
      <c r="AH55" s="18">
        <f>I55</f>
        <v>3.55</v>
      </c>
      <c r="AI55" s="18">
        <f>U55</f>
        <v>2.2000000000000002</v>
      </c>
      <c r="AJ55" s="23">
        <f t="shared" si="0"/>
        <v>-0.10198262093410904</v>
      </c>
      <c r="AK55" s="18">
        <f t="shared" si="5"/>
        <v>-1.9964772292917701</v>
      </c>
      <c r="AL55" s="18">
        <f t="shared" si="1"/>
        <v>-1.563424626176527</v>
      </c>
      <c r="AM55" s="18">
        <f t="shared" si="2"/>
        <v>-0.48271317668212532</v>
      </c>
      <c r="AN55" s="18">
        <f t="shared" si="3"/>
        <v>-0.37605769307077708</v>
      </c>
      <c r="AO55" s="20"/>
      <c r="AP55" s="20"/>
      <c r="AQ55" s="20"/>
      <c r="AR55" s="20"/>
      <c r="AS55" s="5"/>
      <c r="AT55" s="5"/>
      <c r="AU55" s="5"/>
      <c r="AV55" s="5"/>
    </row>
    <row r="56" spans="1:48" x14ac:dyDescent="0.25">
      <c r="A56" s="1">
        <v>1972.25</v>
      </c>
      <c r="B56" s="16">
        <v>5118.3</v>
      </c>
      <c r="C56" s="17">
        <v>24.815000000000001</v>
      </c>
      <c r="D56" s="10">
        <v>758.6</v>
      </c>
      <c r="E56" s="17">
        <v>214.8</v>
      </c>
      <c r="F56" s="17">
        <v>143759</v>
      </c>
      <c r="G56" s="18">
        <v>146250543</v>
      </c>
      <c r="H56" s="11">
        <v>14.618</v>
      </c>
      <c r="I56" s="11">
        <v>4.3</v>
      </c>
      <c r="J56" s="10">
        <v>8.2200000000000006</v>
      </c>
      <c r="K56" s="18">
        <v>6.14</v>
      </c>
      <c r="L56" s="11">
        <v>112.083</v>
      </c>
      <c r="M56" s="10">
        <v>81875</v>
      </c>
      <c r="N56" s="19">
        <v>118.18410129064947</v>
      </c>
      <c r="O56" s="19">
        <v>159.50724058576435</v>
      </c>
      <c r="P56" s="19">
        <v>124.23802251333623</v>
      </c>
      <c r="Q56" s="20">
        <v>21.350025398330263</v>
      </c>
      <c r="R56" s="18"/>
      <c r="S56" s="18"/>
      <c r="T56" s="18"/>
      <c r="U56" s="18">
        <f>J56-K56</f>
        <v>2.080000000000001</v>
      </c>
      <c r="V56" s="21">
        <f>100*LN(L56*M56/F56)</f>
        <v>415.62950758079683</v>
      </c>
      <c r="W56" s="22">
        <f>100*LN(Q56)</f>
        <v>306.10529292912685</v>
      </c>
      <c r="X56" s="22">
        <f xml:space="preserve"> 100*LN((1000000/52)*N56/F56)</f>
        <v>276.06168630652837</v>
      </c>
      <c r="Y56" s="22">
        <f xml:space="preserve"> 100*LN((1000000000/52)*O56/G56)</f>
        <v>304.32796781917108</v>
      </c>
      <c r="Z56" s="22">
        <f xml:space="preserve"> 100*LN((1000000/52)*P56/F56)</f>
        <v>281.05725360345571</v>
      </c>
      <c r="AA56" s="22"/>
      <c r="AB56" s="20">
        <f t="shared" si="4"/>
        <v>54</v>
      </c>
      <c r="AC56" s="20">
        <f>400*(LN(B56/F56)-LN(B55/F55))</f>
        <v>7.0583454664902234</v>
      </c>
      <c r="AD56" s="18">
        <f>(LN((D56/C56)/F56)-LN((D55/C55)/F55))*400</f>
        <v>5.3308027464652241</v>
      </c>
      <c r="AE56" s="18">
        <f>(LN((E56/C56)/F56)-LN((E55/C55)/F55))*400</f>
        <v>5.0668458166484243</v>
      </c>
      <c r="AF56" s="18">
        <f>400*(LN(C56)-LN(C55))</f>
        <v>2.4414473822218952</v>
      </c>
      <c r="AG56" s="18">
        <f>(LN(H56/C56)-LN(H55/C55))*400</f>
        <v>2.2652988221602666</v>
      </c>
      <c r="AH56" s="18">
        <f>I56</f>
        <v>4.3</v>
      </c>
      <c r="AI56" s="18">
        <f>U56</f>
        <v>2.080000000000001</v>
      </c>
      <c r="AJ56" s="23">
        <f t="shared" si="0"/>
        <v>0.16257390320760123</v>
      </c>
      <c r="AK56" s="18">
        <f t="shared" si="5"/>
        <v>-1.8087868146196229</v>
      </c>
      <c r="AL56" s="18">
        <f t="shared" si="1"/>
        <v>-1.6186540133674043</v>
      </c>
      <c r="AM56" s="18">
        <f t="shared" si="2"/>
        <v>-0.52978962214120884</v>
      </c>
      <c r="AN56" s="18">
        <f t="shared" si="3"/>
        <v>-0.40724287892834354</v>
      </c>
      <c r="AO56" s="20"/>
      <c r="AP56" s="20"/>
      <c r="AQ56" s="20"/>
      <c r="AR56" s="20"/>
      <c r="AS56" s="5"/>
      <c r="AT56" s="5"/>
      <c r="AU56" s="5"/>
      <c r="AV56" s="5"/>
    </row>
    <row r="57" spans="1:48" x14ac:dyDescent="0.25">
      <c r="A57" s="1">
        <v>1972.5</v>
      </c>
      <c r="B57" s="16">
        <v>5165.3999999999996</v>
      </c>
      <c r="C57" s="17">
        <v>25.047999999999998</v>
      </c>
      <c r="D57" s="10">
        <v>777.1</v>
      </c>
      <c r="E57" s="17">
        <v>219.4</v>
      </c>
      <c r="F57" s="17">
        <v>144523</v>
      </c>
      <c r="G57" s="18">
        <v>146946922</v>
      </c>
      <c r="H57" s="11">
        <v>14.813000000000001</v>
      </c>
      <c r="I57" s="11">
        <v>4.74</v>
      </c>
      <c r="J57" s="10">
        <v>8.17</v>
      </c>
      <c r="K57" s="18">
        <v>6.29</v>
      </c>
      <c r="L57" s="11">
        <v>111.99</v>
      </c>
      <c r="M57" s="10">
        <v>82450</v>
      </c>
      <c r="N57" s="19">
        <v>118.84941993867571</v>
      </c>
      <c r="O57" s="19">
        <v>160.50626000497797</v>
      </c>
      <c r="P57" s="19">
        <v>125.19607292329485</v>
      </c>
      <c r="Q57" s="20">
        <v>21.387336052108033</v>
      </c>
      <c r="R57" s="18"/>
      <c r="S57" s="18"/>
      <c r="T57" s="18"/>
      <c r="U57" s="18">
        <f>J57-K57</f>
        <v>1.88</v>
      </c>
      <c r="V57" s="21">
        <f>100*LN(L57*M57/F57)</f>
        <v>415.71629661636791</v>
      </c>
      <c r="W57" s="22">
        <f>100*LN(Q57)</f>
        <v>306.27989735949177</v>
      </c>
      <c r="X57" s="22">
        <f xml:space="preserve"> 100*LN((1000000/52)*N57/F57)</f>
        <v>276.09302091415231</v>
      </c>
      <c r="Y57" s="22">
        <f xml:space="preserve"> 100*LN((1000000000/52)*O57/G57)</f>
        <v>304.47730586108656</v>
      </c>
      <c r="Z57" s="22">
        <f xml:space="preserve"> 100*LN((1000000/52)*P57/F57)</f>
        <v>281.29539877108829</v>
      </c>
      <c r="AA57" s="22"/>
      <c r="AB57" s="20">
        <f t="shared" si="4"/>
        <v>55</v>
      </c>
      <c r="AC57" s="20">
        <f>400*(LN(B57/F57)-LN(B56/F56))</f>
        <v>1.54392528789149</v>
      </c>
      <c r="AD57" s="18">
        <f>(LN((D57/C57)/F57)-LN((D56/C56)/F56))*400</f>
        <v>3.7793439809746587</v>
      </c>
      <c r="AE57" s="18">
        <f>(LN((E57/C57)/F57)-LN((E56/C56)/F56))*400</f>
        <v>2.6172528793836136</v>
      </c>
      <c r="AF57" s="18">
        <f>400*(LN(C57)-LN(C56))</f>
        <v>3.7382699938801167</v>
      </c>
      <c r="AG57" s="18">
        <f>(LN(H57/C57)-LN(H56/C56))*400</f>
        <v>1.5623410228060131</v>
      </c>
      <c r="AH57" s="18">
        <f>I57</f>
        <v>4.74</v>
      </c>
      <c r="AI57" s="18">
        <f>U57</f>
        <v>1.88</v>
      </c>
      <c r="AJ57" s="23">
        <f t="shared" si="0"/>
        <v>0.2493629387786882</v>
      </c>
      <c r="AK57" s="18">
        <f t="shared" si="5"/>
        <v>-1.7774522069956902</v>
      </c>
      <c r="AL57" s="18">
        <f t="shared" si="1"/>
        <v>-1.4693159714519197</v>
      </c>
      <c r="AM57" s="18">
        <f t="shared" si="2"/>
        <v>-0.35518519177628605</v>
      </c>
      <c r="AN57" s="18">
        <f t="shared" si="3"/>
        <v>-0.16909771129576256</v>
      </c>
      <c r="AO57" s="20"/>
      <c r="AP57" s="20"/>
      <c r="AQ57" s="20"/>
      <c r="AR57" s="20"/>
      <c r="AS57" s="5"/>
      <c r="AT57" s="5"/>
      <c r="AU57" s="5"/>
      <c r="AV57" s="5"/>
    </row>
    <row r="58" spans="1:48" x14ac:dyDescent="0.25">
      <c r="A58" s="1">
        <v>1972.75</v>
      </c>
      <c r="B58" s="16">
        <v>5251.2</v>
      </c>
      <c r="C58" s="17">
        <v>25.366</v>
      </c>
      <c r="D58" s="10">
        <v>801.9</v>
      </c>
      <c r="E58" s="17">
        <v>232.2</v>
      </c>
      <c r="F58" s="17">
        <v>145215</v>
      </c>
      <c r="G58" s="18">
        <v>147571301</v>
      </c>
      <c r="H58" s="11">
        <v>15.090999999999999</v>
      </c>
      <c r="I58" s="11">
        <v>5.15</v>
      </c>
      <c r="J58" s="10">
        <v>7.99</v>
      </c>
      <c r="K58" s="18">
        <v>6.37</v>
      </c>
      <c r="L58" s="11">
        <v>111.843</v>
      </c>
      <c r="M58" s="10">
        <v>83002</v>
      </c>
      <c r="N58" s="19">
        <v>120.0906186011009</v>
      </c>
      <c r="O58" s="19">
        <v>161.62271946503631</v>
      </c>
      <c r="P58" s="19">
        <v>126.32675599123762</v>
      </c>
      <c r="Q58" s="20">
        <v>21.439549057326865</v>
      </c>
      <c r="R58" s="18"/>
      <c r="S58" s="18"/>
      <c r="T58" s="18"/>
      <c r="U58" s="18">
        <f>J58-K58</f>
        <v>1.62</v>
      </c>
      <c r="V58" s="21">
        <f>100*LN(L58*M58/F58)</f>
        <v>415.77454032117595</v>
      </c>
      <c r="W58" s="22">
        <f>100*LN(Q58)</f>
        <v>306.52373032074757</v>
      </c>
      <c r="X58" s="22">
        <f xml:space="preserve"> 100*LN((1000000/52)*N58/F58)</f>
        <v>276.65427703657048</v>
      </c>
      <c r="Y58" s="22">
        <f xml:space="preserve"> 100*LN((1000000000/52)*O58/G58)</f>
        <v>304.74648317631977</v>
      </c>
      <c r="Z58" s="22">
        <f xml:space="preserve"> 100*LN((1000000/52)*P58/F58)</f>
        <v>281.71680092256383</v>
      </c>
      <c r="AA58" s="22"/>
      <c r="AB58" s="20">
        <f t="shared" si="4"/>
        <v>56</v>
      </c>
      <c r="AC58" s="20">
        <f>400*(LN(B58/F58)-LN(B57/F57))</f>
        <v>4.6789358400777914</v>
      </c>
      <c r="AD58" s="18">
        <f>(LN((D58/C58)/F58)-LN((D57/C57)/F57))*400</f>
        <v>5.6089682292160603</v>
      </c>
      <c r="AE58" s="18">
        <f>(LN((E58/C58)/F58)-LN((E57/C57)/F57))*400</f>
        <v>15.724028959165537</v>
      </c>
      <c r="AF58" s="18">
        <f>400*(LN(C58)-LN(C57))</f>
        <v>5.0462842484533255</v>
      </c>
      <c r="AG58" s="18">
        <f>(LN(H58/C58)-LN(H57/C57))*400</f>
        <v>2.3910621661459519</v>
      </c>
      <c r="AH58" s="18">
        <f>I58</f>
        <v>5.15</v>
      </c>
      <c r="AI58" s="18">
        <f>U58</f>
        <v>1.62</v>
      </c>
      <c r="AJ58" s="23">
        <f t="shared" si="0"/>
        <v>0.30760664358672329</v>
      </c>
      <c r="AK58" s="18">
        <f t="shared" si="5"/>
        <v>-1.2161960845775184</v>
      </c>
      <c r="AL58" s="18">
        <f t="shared" si="1"/>
        <v>-1.2001386562187122</v>
      </c>
      <c r="AM58" s="18">
        <f t="shared" si="2"/>
        <v>-0.11135223052048104</v>
      </c>
      <c r="AN58" s="18">
        <f t="shared" si="3"/>
        <v>0.25230444017978471</v>
      </c>
      <c r="AO58" s="20"/>
      <c r="AP58" s="20"/>
      <c r="AQ58" s="20"/>
      <c r="AR58" s="20"/>
      <c r="AS58" s="5"/>
      <c r="AT58" s="5"/>
      <c r="AU58" s="5"/>
      <c r="AV58" s="5"/>
    </row>
    <row r="59" spans="1:48" x14ac:dyDescent="0.25">
      <c r="A59" s="1">
        <v>1973</v>
      </c>
      <c r="B59" s="16">
        <v>5380.5</v>
      </c>
      <c r="C59" s="17">
        <v>25.661000000000001</v>
      </c>
      <c r="D59" s="10">
        <v>826.5</v>
      </c>
      <c r="E59" s="17">
        <v>243.8</v>
      </c>
      <c r="F59" s="17">
        <v>145964</v>
      </c>
      <c r="G59" s="18">
        <v>148289202.75</v>
      </c>
      <c r="H59" s="11">
        <v>15.487</v>
      </c>
      <c r="I59" s="11">
        <v>6.54</v>
      </c>
      <c r="J59" s="10">
        <v>7.97</v>
      </c>
      <c r="K59" s="18">
        <v>6.6</v>
      </c>
      <c r="L59" s="11">
        <v>111.727</v>
      </c>
      <c r="M59" s="10">
        <v>83842</v>
      </c>
      <c r="N59" s="19">
        <v>121.90454028456776</v>
      </c>
      <c r="O59" s="19">
        <v>163.4598645394764</v>
      </c>
      <c r="P59" s="19">
        <v>128.02250979750721</v>
      </c>
      <c r="Q59" s="20">
        <v>21.584250560016685</v>
      </c>
      <c r="R59" s="18"/>
      <c r="S59" s="18"/>
      <c r="T59" s="18"/>
      <c r="U59" s="18">
        <f>J59-K59</f>
        <v>1.37</v>
      </c>
      <c r="V59" s="21">
        <f>100*LN(L59*M59/F59)</f>
        <v>416.16324550446012</v>
      </c>
      <c r="W59" s="22">
        <f>100*LN(Q59)</f>
        <v>307.1963907997756</v>
      </c>
      <c r="X59" s="22">
        <f xml:space="preserve"> 100*LN((1000000/52)*N59/F59)</f>
        <v>277.63898262099144</v>
      </c>
      <c r="Y59" s="22">
        <f xml:space="preserve"> 100*LN((1000000000/52)*O59/G59)</f>
        <v>305.3914604098054</v>
      </c>
      <c r="Z59" s="22">
        <f xml:space="preserve"> 100*LN((1000000/52)*P59/F59)</f>
        <v>282.53576506910105</v>
      </c>
      <c r="AA59" s="22"/>
      <c r="AB59" s="20">
        <f t="shared" si="4"/>
        <v>57</v>
      </c>
      <c r="AC59" s="20">
        <f>400*(LN(B59/F59)-LN(B58/F58))</f>
        <v>7.6720286494587953</v>
      </c>
      <c r="AD59" s="18">
        <f>(LN((D59/C59)/F59)-LN((D58/C58)/F58))*400</f>
        <v>5.4035029531320333</v>
      </c>
      <c r="AE59" s="18">
        <f>(LN((E59/C59)/F59)-LN((E58/C58)/F58))*400</f>
        <v>12.816759887245865</v>
      </c>
      <c r="AF59" s="18">
        <f>400*(LN(C59)-LN(C58))</f>
        <v>4.625053977694904</v>
      </c>
      <c r="AG59" s="18">
        <f>(LN(H59/C59)-LN(H58/C58))*400</f>
        <v>5.7359151013546494</v>
      </c>
      <c r="AH59" s="18">
        <f>I59</f>
        <v>6.54</v>
      </c>
      <c r="AI59" s="18">
        <f>U59</f>
        <v>1.37</v>
      </c>
      <c r="AJ59" s="23">
        <f t="shared" si="0"/>
        <v>0.69631182687089677</v>
      </c>
      <c r="AK59" s="18">
        <f t="shared" si="5"/>
        <v>-0.23149050015655348</v>
      </c>
      <c r="AL59" s="18">
        <f t="shared" si="1"/>
        <v>-0.55516142273307878</v>
      </c>
      <c r="AM59" s="18">
        <f t="shared" si="2"/>
        <v>0.56130824850754379</v>
      </c>
      <c r="AN59" s="18">
        <f t="shared" si="3"/>
        <v>1.0712685867169967</v>
      </c>
      <c r="AO59" s="20"/>
      <c r="AP59" s="20"/>
      <c r="AQ59" s="20"/>
      <c r="AR59" s="20"/>
      <c r="AS59" s="5"/>
      <c r="AT59" s="5"/>
      <c r="AU59" s="5"/>
      <c r="AV59" s="5"/>
    </row>
    <row r="60" spans="1:48" x14ac:dyDescent="0.25">
      <c r="A60" s="1">
        <v>1973.25</v>
      </c>
      <c r="B60" s="16">
        <v>5441.5</v>
      </c>
      <c r="C60" s="17">
        <v>26.052</v>
      </c>
      <c r="D60" s="10">
        <v>842</v>
      </c>
      <c r="E60" s="17">
        <v>250</v>
      </c>
      <c r="F60" s="17">
        <v>146720</v>
      </c>
      <c r="G60" s="18">
        <v>149014104.5</v>
      </c>
      <c r="H60" s="11">
        <v>15.704000000000001</v>
      </c>
      <c r="I60" s="11">
        <v>7.82</v>
      </c>
      <c r="J60" s="10">
        <v>8.09</v>
      </c>
      <c r="K60" s="18">
        <v>6.81</v>
      </c>
      <c r="L60" s="11">
        <v>111.676</v>
      </c>
      <c r="M60" s="10">
        <v>84797</v>
      </c>
      <c r="N60" s="19">
        <v>123.17987143549342</v>
      </c>
      <c r="O60" s="19">
        <v>165.00827913759949</v>
      </c>
      <c r="P60" s="19">
        <v>129.40066849741359</v>
      </c>
      <c r="Q60" s="20">
        <v>21.690368090340531</v>
      </c>
      <c r="R60" s="18"/>
      <c r="S60" s="18"/>
      <c r="T60" s="18"/>
      <c r="U60" s="18">
        <f>J60-K60</f>
        <v>1.2800000000000002</v>
      </c>
      <c r="V60" s="21">
        <f>100*LN(L60*M60/F60)</f>
        <v>416.73359780591392</v>
      </c>
      <c r="W60" s="22">
        <f>100*LN(Q60)</f>
        <v>307.68682952038</v>
      </c>
      <c r="X60" s="22">
        <f xml:space="preserve"> 100*LN((1000000/52)*N60/F60)</f>
        <v>278.16312084384009</v>
      </c>
      <c r="Y60" s="22">
        <f xml:space="preserve"> 100*LN((1000000000/52)*O60/G60)</f>
        <v>305.84662470947916</v>
      </c>
      <c r="Z60" s="22">
        <f xml:space="preserve"> 100*LN((1000000/52)*P60/F60)</f>
        <v>283.0899100077491</v>
      </c>
      <c r="AA60" s="22"/>
      <c r="AB60" s="20">
        <f t="shared" si="4"/>
        <v>58</v>
      </c>
      <c r="AC60" s="20">
        <f>400*(LN(B60/F60)-LN(B59/F59))</f>
        <v>2.4429835794750332</v>
      </c>
      <c r="AD60" s="18">
        <f>(LN((D60/C60)/F60)-LN((D59/C59)/F59))*400</f>
        <v>-0.68324266416581736</v>
      </c>
      <c r="AE60" s="18">
        <f>(LN((E60/C60)/F60)-LN((E59/C59)/F59))*400</f>
        <v>1.9297988693651291</v>
      </c>
      <c r="AF60" s="18">
        <f>400*(LN(C60)-LN(C59))</f>
        <v>6.0488844378721041</v>
      </c>
      <c r="AG60" s="18">
        <f>(LN(H60/C60)-LN(H59/C59))*400</f>
        <v>-0.48308658182292241</v>
      </c>
      <c r="AH60" s="18">
        <f>I60</f>
        <v>7.82</v>
      </c>
      <c r="AI60" s="18">
        <f>U60</f>
        <v>1.2800000000000002</v>
      </c>
      <c r="AJ60" s="23">
        <f t="shared" si="0"/>
        <v>1.2666641283246918</v>
      </c>
      <c r="AK60" s="18">
        <f t="shared" si="5"/>
        <v>0.29264772269209516</v>
      </c>
      <c r="AL60" s="18">
        <f t="shared" si="1"/>
        <v>-9.9997123059324622E-2</v>
      </c>
      <c r="AM60" s="18">
        <f t="shared" si="2"/>
        <v>1.0517469691119459</v>
      </c>
      <c r="AN60" s="18">
        <f t="shared" si="3"/>
        <v>1.6254135253650475</v>
      </c>
      <c r="AO60" s="20"/>
      <c r="AP60" s="20"/>
      <c r="AQ60" s="20"/>
      <c r="AR60" s="20"/>
      <c r="AS60" s="5"/>
      <c r="AT60" s="5"/>
      <c r="AU60" s="5"/>
      <c r="AV60" s="5"/>
    </row>
    <row r="61" spans="1:48" x14ac:dyDescent="0.25">
      <c r="A61" s="1">
        <v>1973.5</v>
      </c>
      <c r="B61" s="16">
        <v>5411.9</v>
      </c>
      <c r="C61" s="17">
        <v>26.548999999999999</v>
      </c>
      <c r="D61" s="10">
        <v>860.5</v>
      </c>
      <c r="E61" s="17">
        <v>254.6</v>
      </c>
      <c r="F61" s="17">
        <v>147478</v>
      </c>
      <c r="G61" s="18">
        <v>149741006.25</v>
      </c>
      <c r="H61" s="11">
        <v>15.976000000000001</v>
      </c>
      <c r="I61" s="11">
        <v>10.56</v>
      </c>
      <c r="J61" s="10">
        <v>8.4700000000000006</v>
      </c>
      <c r="K61" s="18">
        <v>7.22</v>
      </c>
      <c r="L61" s="11">
        <v>111.681</v>
      </c>
      <c r="M61" s="10">
        <v>85330</v>
      </c>
      <c r="N61" s="19">
        <v>124.01198695999486</v>
      </c>
      <c r="O61" s="19">
        <v>165.98219738864523</v>
      </c>
      <c r="P61" s="19">
        <v>130.14001964432103</v>
      </c>
      <c r="Q61" s="20">
        <v>21.72132831472295</v>
      </c>
      <c r="R61" s="18"/>
      <c r="S61" s="18"/>
      <c r="T61" s="18"/>
      <c r="U61" s="18">
        <f>J61-K61</f>
        <v>1.2500000000000009</v>
      </c>
      <c r="V61" s="21">
        <f>100*LN(L61*M61/F61)</f>
        <v>416.84936735640406</v>
      </c>
      <c r="W61" s="22">
        <f>100*LN(Q61)</f>
        <v>307.82946494905599</v>
      </c>
      <c r="X61" s="22">
        <f xml:space="preserve"> 100*LN((1000000/52)*N61/F61)</f>
        <v>278.32107782526583</v>
      </c>
      <c r="Y61" s="22">
        <f xml:space="preserve"> 100*LN((1000000000/52)*O61/G61)</f>
        <v>305.94849215981583</v>
      </c>
      <c r="Z61" s="22">
        <f xml:space="preserve"> 100*LN((1000000/52)*P61/F61)</f>
        <v>283.14434933019839</v>
      </c>
      <c r="AA61" s="22"/>
      <c r="AB61" s="20">
        <f t="shared" si="4"/>
        <v>59</v>
      </c>
      <c r="AC61" s="20">
        <f>400*(LN(B61/F61)-LN(B60/F60))</f>
        <v>-4.2430116314601918</v>
      </c>
      <c r="AD61" s="18">
        <f>(LN((D61/C61)/F61)-LN((D60/C60)/F60))*400</f>
        <v>-0.92677748270517668</v>
      </c>
      <c r="AE61" s="18">
        <f>(LN((E61/C61)/F61)-LN((E60/C60)/F60))*400</f>
        <v>-2.3271107419880366</v>
      </c>
      <c r="AF61" s="18">
        <f>400*(LN(C61)-LN(C60))</f>
        <v>7.5590166044117169</v>
      </c>
      <c r="AG61" s="18">
        <f>(LN(H61/C61)-LN(H60/C60))*400</f>
        <v>-0.69016094867011546</v>
      </c>
      <c r="AH61" s="18">
        <f>I61</f>
        <v>10.56</v>
      </c>
      <c r="AI61" s="18">
        <f>U61</f>
        <v>1.2500000000000009</v>
      </c>
      <c r="AJ61" s="23">
        <f t="shared" si="0"/>
        <v>1.3824336788148344</v>
      </c>
      <c r="AK61" s="18">
        <f t="shared" si="5"/>
        <v>0.45060470411783626</v>
      </c>
      <c r="AL61" s="18">
        <f t="shared" si="1"/>
        <v>1.8703272773450408E-3</v>
      </c>
      <c r="AM61" s="18">
        <f t="shared" si="2"/>
        <v>1.1943823977879333</v>
      </c>
      <c r="AN61" s="18">
        <f t="shared" si="3"/>
        <v>1.6798528478143453</v>
      </c>
      <c r="AO61" s="20"/>
      <c r="AP61" s="20"/>
      <c r="AQ61" s="20"/>
      <c r="AR61" s="20"/>
      <c r="AS61" s="5"/>
      <c r="AT61" s="5"/>
      <c r="AU61" s="5"/>
      <c r="AV61" s="5"/>
    </row>
    <row r="62" spans="1:48" x14ac:dyDescent="0.25">
      <c r="A62" s="1">
        <v>1973.75</v>
      </c>
      <c r="B62" s="16">
        <v>5462.4</v>
      </c>
      <c r="C62" s="17">
        <v>27.077000000000002</v>
      </c>
      <c r="D62" s="10">
        <v>875.6</v>
      </c>
      <c r="E62" s="17">
        <v>255.9</v>
      </c>
      <c r="F62" s="17">
        <v>148226</v>
      </c>
      <c r="G62" s="18">
        <v>150457908</v>
      </c>
      <c r="H62" s="11">
        <v>16.298999999999999</v>
      </c>
      <c r="I62" s="11">
        <v>10</v>
      </c>
      <c r="J62" s="10">
        <v>8.44</v>
      </c>
      <c r="K62" s="18">
        <v>6.76</v>
      </c>
      <c r="L62" s="11">
        <v>111.354</v>
      </c>
      <c r="M62" s="10">
        <v>86236</v>
      </c>
      <c r="N62" s="19">
        <v>124.62821063934743</v>
      </c>
      <c r="O62" s="19">
        <v>166.50245989260813</v>
      </c>
      <c r="P62" s="19">
        <v>130.90882120071828</v>
      </c>
      <c r="Q62" s="20">
        <v>21.69407976158508</v>
      </c>
      <c r="R62" s="18"/>
      <c r="S62" s="18"/>
      <c r="T62" s="18"/>
      <c r="U62" s="18">
        <f>J62-K62</f>
        <v>1.6799999999999997</v>
      </c>
      <c r="V62" s="21">
        <f>100*LN(L62*M62/F62)</f>
        <v>417.10639036490562</v>
      </c>
      <c r="W62" s="22">
        <f>100*LN(Q62)</f>
        <v>307.70394012769384</v>
      </c>
      <c r="X62" s="22">
        <f xml:space="preserve"> 100*LN((1000000/52)*N62/F62)</f>
        <v>278.31084146819256</v>
      </c>
      <c r="Y62" s="22">
        <f xml:space="preserve"> 100*LN((1000000000/52)*O62/G62)</f>
        <v>305.78382798340857</v>
      </c>
      <c r="Z62" s="22">
        <f xml:space="preserve"> 100*LN((1000000/52)*P62/F62)</f>
        <v>283.22744838270455</v>
      </c>
      <c r="AA62" s="22"/>
      <c r="AB62" s="20">
        <f t="shared" si="4"/>
        <v>60</v>
      </c>
      <c r="AC62" s="20">
        <f>400*(LN(B62/F62)-LN(B61/F61))</f>
        <v>1.6915587919532626</v>
      </c>
      <c r="AD62" s="18">
        <f>(LN((D62/C62)/F62)-LN((D61/C61)/F61))*400</f>
        <v>-2.9423803228354473</v>
      </c>
      <c r="AE62" s="18">
        <f>(LN((E62/C62)/F62)-LN((E61/C61)/F61))*400</f>
        <v>-7.8634575047061617</v>
      </c>
      <c r="AF62" s="18">
        <f>400*(LN(C62)-LN(C61))</f>
        <v>7.8770307385726213</v>
      </c>
      <c r="AG62" s="18">
        <f>(LN(H62/C62)-LN(H61/C61))*400</f>
        <v>0.12943331102008848</v>
      </c>
      <c r="AH62" s="18">
        <f>I62</f>
        <v>10</v>
      </c>
      <c r="AI62" s="18">
        <f>U62</f>
        <v>1.6799999999999997</v>
      </c>
      <c r="AJ62" s="23">
        <f t="shared" si="0"/>
        <v>1.6394566873163967</v>
      </c>
      <c r="AK62" s="18">
        <f t="shared" si="5"/>
        <v>0.44036834704456851</v>
      </c>
      <c r="AL62" s="18">
        <f t="shared" si="1"/>
        <v>-0.16279384912991191</v>
      </c>
      <c r="AM62" s="18">
        <f t="shared" si="2"/>
        <v>1.0688575764257848</v>
      </c>
      <c r="AN62" s="18">
        <f t="shared" si="3"/>
        <v>1.7629519003205019</v>
      </c>
      <c r="AO62" s="20"/>
      <c r="AP62" s="20"/>
      <c r="AQ62" s="20"/>
      <c r="AR62" s="20"/>
      <c r="AS62" s="5"/>
      <c r="AT62" s="5"/>
      <c r="AU62" s="5"/>
      <c r="AV62" s="5"/>
    </row>
    <row r="63" spans="1:48" x14ac:dyDescent="0.25">
      <c r="A63" s="1">
        <v>1974</v>
      </c>
      <c r="B63" s="16">
        <v>5417</v>
      </c>
      <c r="C63" s="17">
        <v>27.591999999999999</v>
      </c>
      <c r="D63" s="10">
        <v>893.8</v>
      </c>
      <c r="E63" s="17">
        <v>255.8</v>
      </c>
      <c r="F63" s="17">
        <v>148987</v>
      </c>
      <c r="G63" s="18">
        <v>151200186.75</v>
      </c>
      <c r="H63" s="11">
        <v>16.670000000000002</v>
      </c>
      <c r="I63" s="11">
        <v>9.33</v>
      </c>
      <c r="J63" s="10">
        <v>8.5399999999999991</v>
      </c>
      <c r="K63" s="18">
        <v>7.06</v>
      </c>
      <c r="L63" s="11">
        <v>110.554</v>
      </c>
      <c r="M63" s="10">
        <v>86709</v>
      </c>
      <c r="N63" s="19">
        <v>124.09658551299592</v>
      </c>
      <c r="O63" s="19">
        <v>166.78180365451215</v>
      </c>
      <c r="P63" s="19">
        <v>130.89753222548981</v>
      </c>
      <c r="Q63" s="20">
        <v>21.636573604401711</v>
      </c>
      <c r="R63" s="18"/>
      <c r="S63" s="18"/>
      <c r="T63" s="18"/>
      <c r="U63" s="18">
        <f>J63-K63</f>
        <v>1.4799999999999995</v>
      </c>
      <c r="V63" s="21">
        <f>100*LN(L63*M63/F63)</f>
        <v>416.42027201820468</v>
      </c>
      <c r="W63" s="22">
        <f>100*LN(Q63)</f>
        <v>307.43851052311379</v>
      </c>
      <c r="X63" s="22">
        <f xml:space="preserve"> 100*LN((1000000/52)*N63/F63)</f>
        <v>277.37126844189891</v>
      </c>
      <c r="Y63" s="22">
        <f xml:space="preserve"> 100*LN((1000000000/52)*O63/G63)</f>
        <v>305.45932547105178</v>
      </c>
      <c r="Z63" s="22">
        <f xml:space="preserve"> 100*LN((1000000/52)*P63/F63)</f>
        <v>282.70673269574223</v>
      </c>
      <c r="AA63" s="22"/>
      <c r="AB63" s="20">
        <f t="shared" si="4"/>
        <v>61</v>
      </c>
      <c r="AC63" s="20">
        <f>400*(LN(B63/F63)-LN(B62/F62))</f>
        <v>-5.3868058753003822</v>
      </c>
      <c r="AD63" s="18">
        <f>(LN((D63/C63)/F63)-LN((D62/C62)/F62))*400</f>
        <v>-1.3557853953237498</v>
      </c>
      <c r="AE63" s="18">
        <f>(LN((E63/C63)/F63)-LN((E62/C62)/F62))*400</f>
        <v>-9.7411953439809906</v>
      </c>
      <c r="AF63" s="18">
        <f>400*(LN(C63)-LN(C62))</f>
        <v>7.5364866371694816</v>
      </c>
      <c r="AG63" s="18">
        <f>(LN(H63/C63)-LN(H62/C62))*400</f>
        <v>1.4662895729132153</v>
      </c>
      <c r="AH63" s="18">
        <f>I63</f>
        <v>9.33</v>
      </c>
      <c r="AI63" s="18">
        <f>U63</f>
        <v>1.4799999999999995</v>
      </c>
      <c r="AJ63" s="23">
        <f t="shared" si="0"/>
        <v>0.95333834061545986</v>
      </c>
      <c r="AK63" s="18">
        <f t="shared" si="5"/>
        <v>-0.49920467924908962</v>
      </c>
      <c r="AL63" s="18">
        <f t="shared" si="1"/>
        <v>-0.48729636148669897</v>
      </c>
      <c r="AM63" s="18">
        <f t="shared" si="2"/>
        <v>0.80342797184573556</v>
      </c>
      <c r="AN63" s="18">
        <f t="shared" si="3"/>
        <v>1.2422362133581828</v>
      </c>
      <c r="AO63" s="20"/>
      <c r="AP63" s="20"/>
      <c r="AQ63" s="20"/>
      <c r="AR63" s="20"/>
      <c r="AS63" s="5"/>
      <c r="AT63" s="5"/>
      <c r="AU63" s="5"/>
      <c r="AV63" s="5"/>
    </row>
    <row r="64" spans="1:48" x14ac:dyDescent="0.25">
      <c r="A64" s="1">
        <v>1974.25</v>
      </c>
      <c r="B64" s="16">
        <v>5431.3</v>
      </c>
      <c r="C64" s="17">
        <v>28.248000000000001</v>
      </c>
      <c r="D64" s="10">
        <v>922.3</v>
      </c>
      <c r="E64" s="17">
        <v>260</v>
      </c>
      <c r="F64" s="17">
        <v>149747</v>
      </c>
      <c r="G64" s="18">
        <v>151941465.5</v>
      </c>
      <c r="H64" s="11">
        <v>17.106999999999999</v>
      </c>
      <c r="I64" s="11">
        <v>11.25</v>
      </c>
      <c r="J64" s="10">
        <v>9.06</v>
      </c>
      <c r="K64" s="18">
        <v>7.54</v>
      </c>
      <c r="L64" s="11">
        <v>110.235</v>
      </c>
      <c r="M64" s="10">
        <v>86834</v>
      </c>
      <c r="N64" s="19">
        <v>124.42178025032582</v>
      </c>
      <c r="O64" s="19">
        <v>166.09895451847495</v>
      </c>
      <c r="P64" s="19">
        <v>130.64112295891346</v>
      </c>
      <c r="Q64" s="20">
        <v>21.45793598787866</v>
      </c>
      <c r="R64" s="18"/>
      <c r="S64" s="18"/>
      <c r="T64" s="18"/>
      <c r="U64" s="18">
        <f>J64-K64</f>
        <v>1.5200000000000005</v>
      </c>
      <c r="V64" s="21">
        <f>100*LN(L64*M64/F64)</f>
        <v>415.76654972820643</v>
      </c>
      <c r="W64" s="22">
        <f>100*LN(Q64)</f>
        <v>306.60945530746153</v>
      </c>
      <c r="X64" s="22">
        <f xml:space="preserve"> 100*LN((1000000/52)*N64/F64)</f>
        <v>277.1241604372866</v>
      </c>
      <c r="Y64" s="22">
        <f xml:space="preserve"> 100*LN((1000000000/52)*O64/G64)</f>
        <v>304.55999314271486</v>
      </c>
      <c r="Z64" s="22">
        <f xml:space="preserve"> 100*LN((1000000/52)*P64/F64)</f>
        <v>282.00184014476372</v>
      </c>
      <c r="AA64" s="22"/>
      <c r="AB64" s="20">
        <f t="shared" si="4"/>
        <v>62</v>
      </c>
      <c r="AC64" s="20">
        <f>400*(LN(B64/F64)-LN(B63/F63))</f>
        <v>-0.98071611665311309</v>
      </c>
      <c r="AD64" s="18">
        <f>(LN((D64/C64)/F64)-LN((D63/C63)/F63))*400</f>
        <v>1.1214324647305318</v>
      </c>
      <c r="AE64" s="18">
        <f>(LN((E64/C64)/F64)-LN((E63/C63)/F63))*400</f>
        <v>-4.9196762838846553</v>
      </c>
      <c r="AF64" s="18">
        <f>400*(LN(C64)-LN(C63))</f>
        <v>9.3987131966182247</v>
      </c>
      <c r="AG64" s="18">
        <f>(LN(H64/C64)-LN(H63/C63))*400</f>
        <v>0.95210268636263251</v>
      </c>
      <c r="AH64" s="18">
        <f>I64</f>
        <v>11.25</v>
      </c>
      <c r="AI64" s="18">
        <f>U64</f>
        <v>1.5200000000000005</v>
      </c>
      <c r="AJ64" s="23">
        <f t="shared" si="0"/>
        <v>0.2996160506172032</v>
      </c>
      <c r="AK64" s="18">
        <f t="shared" si="5"/>
        <v>-0.74631268386139027</v>
      </c>
      <c r="AL64" s="18">
        <f t="shared" si="1"/>
        <v>-1.386628689823624</v>
      </c>
      <c r="AM64" s="18">
        <f t="shared" si="2"/>
        <v>-2.5627243806525257E-2</v>
      </c>
      <c r="AN64" s="18">
        <f t="shared" si="3"/>
        <v>0.53734366237966924</v>
      </c>
      <c r="AO64" s="20"/>
      <c r="AP64" s="20"/>
      <c r="AQ64" s="20"/>
      <c r="AR64" s="20"/>
      <c r="AS64" s="5"/>
      <c r="AT64" s="5"/>
      <c r="AU64" s="5"/>
      <c r="AV64" s="5"/>
    </row>
    <row r="65" spans="1:48" x14ac:dyDescent="0.25">
      <c r="A65" s="1">
        <v>1974.5</v>
      </c>
      <c r="B65" s="16">
        <v>5378.7</v>
      </c>
      <c r="C65" s="17">
        <v>29.067</v>
      </c>
      <c r="D65" s="10">
        <v>951.1</v>
      </c>
      <c r="E65" s="17">
        <v>265.39999999999998</v>
      </c>
      <c r="F65" s="17">
        <v>150498</v>
      </c>
      <c r="G65" s="18">
        <v>152673744.25</v>
      </c>
      <c r="H65" s="11">
        <v>17.614000000000001</v>
      </c>
      <c r="I65" s="11">
        <v>12.1</v>
      </c>
      <c r="J65" s="10">
        <v>9.81</v>
      </c>
      <c r="K65" s="18">
        <v>7.96</v>
      </c>
      <c r="L65" s="11">
        <v>109.917</v>
      </c>
      <c r="M65" s="10">
        <v>87079</v>
      </c>
      <c r="N65" s="19">
        <v>123.98868088810468</v>
      </c>
      <c r="O65" s="19">
        <v>166.03734484783433</v>
      </c>
      <c r="P65" s="19">
        <v>129.9114809521916</v>
      </c>
      <c r="Q65" s="20">
        <v>21.358942991384257</v>
      </c>
      <c r="R65" s="18"/>
      <c r="S65" s="18"/>
      <c r="T65" s="18"/>
      <c r="U65" s="18">
        <f>J65-K65</f>
        <v>1.8500000000000005</v>
      </c>
      <c r="V65" s="21">
        <f>100*LN(L65*M65/F65)</f>
        <v>415.25914930683382</v>
      </c>
      <c r="W65" s="22">
        <f>100*LN(Q65)</f>
        <v>306.1470527445465</v>
      </c>
      <c r="X65" s="22">
        <f xml:space="preserve"> 100*LN((1000000/52)*N65/F65)</f>
        <v>276.27520436146534</v>
      </c>
      <c r="Y65" s="22">
        <f xml:space="preserve"> 100*LN((1000000000/52)*O65/G65)</f>
        <v>304.04210383307338</v>
      </c>
      <c r="Z65" s="22">
        <f xml:space="preserve"> 100*LN((1000000/52)*P65/F65)</f>
        <v>280.94150681114149</v>
      </c>
      <c r="AA65" s="22"/>
      <c r="AB65" s="20">
        <f t="shared" si="4"/>
        <v>63</v>
      </c>
      <c r="AC65" s="20">
        <f>400*(LN(B65/F65)-LN(B64/F64))</f>
        <v>-5.8937593375619102</v>
      </c>
      <c r="AD65" s="18">
        <f>(LN((D65/C65)/F65)-LN((D64/C64)/F64))*400</f>
        <v>-1.1339135425615154</v>
      </c>
      <c r="AE65" s="18">
        <f>(LN((E65/C65)/F65)-LN((E64/C64)/F64))*400</f>
        <v>-5.2107808881970641</v>
      </c>
      <c r="AF65" s="18">
        <f>400*(LN(C65)-LN(C64))</f>
        <v>11.432340577956523</v>
      </c>
      <c r="AG65" s="18">
        <f>(LN(H65/C65)-LN(H64/C64))*400</f>
        <v>0.25018098728861737</v>
      </c>
      <c r="AH65" s="18">
        <f>I65</f>
        <v>12.1</v>
      </c>
      <c r="AI65" s="18">
        <f>U65</f>
        <v>1.8500000000000005</v>
      </c>
      <c r="AJ65" s="23">
        <f t="shared" si="0"/>
        <v>-0.20778437075540523</v>
      </c>
      <c r="AK65" s="18">
        <f t="shared" si="5"/>
        <v>-1.5952687596826536</v>
      </c>
      <c r="AL65" s="18">
        <f t="shared" si="1"/>
        <v>-1.9045179994650994</v>
      </c>
      <c r="AM65" s="18">
        <f t="shared" si="2"/>
        <v>-0.48802980672155627</v>
      </c>
      <c r="AN65" s="18">
        <f t="shared" si="3"/>
        <v>-0.52298967124255569</v>
      </c>
      <c r="AO65" s="20"/>
      <c r="AP65" s="20"/>
      <c r="AQ65" s="20"/>
      <c r="AR65" s="20"/>
      <c r="AS65" s="5"/>
      <c r="AT65" s="5"/>
      <c r="AU65" s="5"/>
      <c r="AV65" s="5"/>
    </row>
    <row r="66" spans="1:48" x14ac:dyDescent="0.25">
      <c r="A66" s="1">
        <v>1974.75</v>
      </c>
      <c r="B66" s="16">
        <v>5357.2</v>
      </c>
      <c r="C66" s="17">
        <v>29.922999999999998</v>
      </c>
      <c r="D66" s="10">
        <v>960.9</v>
      </c>
      <c r="E66" s="17">
        <v>260.89999999999998</v>
      </c>
      <c r="F66" s="17">
        <v>151253</v>
      </c>
      <c r="G66" s="18">
        <v>153410023</v>
      </c>
      <c r="H66" s="11">
        <v>18.100999999999999</v>
      </c>
      <c r="I66" s="11">
        <v>9.34</v>
      </c>
      <c r="J66" s="10">
        <v>10.57</v>
      </c>
      <c r="K66" s="18">
        <v>7.67</v>
      </c>
      <c r="L66" s="11">
        <v>109.18</v>
      </c>
      <c r="M66" s="10">
        <v>86588</v>
      </c>
      <c r="N66" s="19">
        <v>121.9390141223258</v>
      </c>
      <c r="O66" s="19">
        <v>164.44934857707599</v>
      </c>
      <c r="P66" s="19">
        <v>127.98079030259314</v>
      </c>
      <c r="Q66" s="20">
        <v>21.069929996645659</v>
      </c>
      <c r="R66" s="18"/>
      <c r="S66" s="18"/>
      <c r="T66" s="18"/>
      <c r="U66" s="18">
        <f>J66-K66</f>
        <v>2.9000000000000004</v>
      </c>
      <c r="V66" s="21">
        <f>100*LN(L66*M66/F66)</f>
        <v>413.52052027662313</v>
      </c>
      <c r="W66" s="22">
        <f>100*LN(Q66)</f>
        <v>304.78469053922424</v>
      </c>
      <c r="X66" s="22">
        <f xml:space="preserve"> 100*LN((1000000/52)*N66/F66)</f>
        <v>274.10786644819638</v>
      </c>
      <c r="Y66" s="22">
        <f xml:space="preserve"> 100*LN((1000000000/52)*O66/G66)</f>
        <v>302.59999460244279</v>
      </c>
      <c r="Z66" s="22">
        <f xml:space="preserve"> 100*LN((1000000/52)*P66/F66)</f>
        <v>278.94378058718524</v>
      </c>
      <c r="AA66" s="22"/>
      <c r="AB66" s="20">
        <f t="shared" si="4"/>
        <v>64</v>
      </c>
      <c r="AC66" s="20">
        <f>400*(LN(B66/F66)-LN(B65/F65))</f>
        <v>-3.6037580469713504</v>
      </c>
      <c r="AD66" s="18">
        <f>(LN((D66/C66)/F66)-LN((D65/C65)/F65))*400</f>
        <v>-9.5107623818250886</v>
      </c>
      <c r="AE66" s="18">
        <f>(LN((E66/C66)/F66)-LN((E65/C65)/F65))*400</f>
        <v>-20.451588601947179</v>
      </c>
      <c r="AF66" s="18">
        <f>400*(LN(C66)-LN(C65))</f>
        <v>11.60956215541642</v>
      </c>
      <c r="AG66" s="18">
        <f>(LN(H66/C66)-LN(H65/C65))*400</f>
        <v>-0.70030416295723263</v>
      </c>
      <c r="AH66" s="18">
        <f>I66</f>
        <v>9.34</v>
      </c>
      <c r="AI66" s="18">
        <f>U66</f>
        <v>2.9000000000000004</v>
      </c>
      <c r="AJ66" s="23">
        <f t="shared" si="0"/>
        <v>-1.9464134009660938</v>
      </c>
      <c r="AK66" s="18">
        <f t="shared" si="5"/>
        <v>-3.7626066729516197</v>
      </c>
      <c r="AL66" s="18">
        <f t="shared" si="1"/>
        <v>-3.3466272300956916</v>
      </c>
      <c r="AM66" s="18">
        <f t="shared" si="2"/>
        <v>-1.8503920120438124</v>
      </c>
      <c r="AN66" s="18">
        <f t="shared" si="3"/>
        <v>-2.5207158951988049</v>
      </c>
      <c r="AO66" s="20"/>
      <c r="AP66" s="20"/>
      <c r="AQ66" s="20"/>
      <c r="AR66" s="20"/>
      <c r="AS66" s="5"/>
      <c r="AT66" s="5"/>
      <c r="AU66" s="5"/>
      <c r="AV66" s="5"/>
    </row>
    <row r="67" spans="1:48" x14ac:dyDescent="0.25">
      <c r="A67" s="1">
        <v>1975</v>
      </c>
      <c r="B67" s="16">
        <v>5292.4</v>
      </c>
      <c r="C67" s="17">
        <v>30.600999999999999</v>
      </c>
      <c r="D67" s="10">
        <v>987.1</v>
      </c>
      <c r="E67" s="17">
        <v>254.3</v>
      </c>
      <c r="F67" s="17">
        <v>151987</v>
      </c>
      <c r="G67" s="18">
        <v>154130966</v>
      </c>
      <c r="H67" s="11">
        <v>18.649000000000001</v>
      </c>
      <c r="I67" s="11">
        <v>6.31</v>
      </c>
      <c r="J67" s="10">
        <v>10.65</v>
      </c>
      <c r="K67" s="18">
        <v>7.54</v>
      </c>
      <c r="L67" s="11">
        <v>108.283</v>
      </c>
      <c r="M67" s="10">
        <v>85357</v>
      </c>
      <c r="N67" s="19">
        <v>118.11410226262137</v>
      </c>
      <c r="O67" s="19">
        <v>160.71356230076015</v>
      </c>
      <c r="P67" s="19">
        <v>123.91778363621756</v>
      </c>
      <c r="Q67" s="20">
        <v>20.516221233369187</v>
      </c>
      <c r="R67" s="18"/>
      <c r="S67" s="18"/>
      <c r="T67" s="18"/>
      <c r="U67" s="18">
        <f>J67-K67</f>
        <v>3.1100000000000003</v>
      </c>
      <c r="V67" s="21">
        <f>100*LN(L67*M67/F67)</f>
        <v>410.77956405457223</v>
      </c>
      <c r="W67" s="22">
        <f>100*LN(Q67)</f>
        <v>302.12158529241935</v>
      </c>
      <c r="X67" s="22">
        <f xml:space="preserve"> 100*LN((1000000/52)*N67/F67)</f>
        <v>270.43676951080602</v>
      </c>
      <c r="Y67" s="22">
        <f xml:space="preserve"> 100*LN((1000000000/52)*O67/G67)</f>
        <v>299.8332555158504</v>
      </c>
      <c r="Z67" s="22">
        <f xml:space="preserve"> 100*LN((1000000/52)*P67/F67)</f>
        <v>275.23348800360083</v>
      </c>
      <c r="AA67" s="22"/>
      <c r="AB67" s="20">
        <f t="shared" si="4"/>
        <v>65</v>
      </c>
      <c r="AC67" s="20">
        <f>400*(LN(B67/F67)-LN(B66/F66))</f>
        <v>-6.8042723170497865</v>
      </c>
      <c r="AD67" s="18">
        <f>(LN((D67/C67)/F67)-LN((D66/C66)/F66))*400</f>
        <v>-0.13813040428090062</v>
      </c>
      <c r="AE67" s="18">
        <f>(LN((E67/C67)/F67)-LN((E66/C66)/F66))*400</f>
        <v>-21.147540746372329</v>
      </c>
      <c r="AF67" s="18">
        <f>400*(LN(C67)-LN(C66))</f>
        <v>8.9621090813633231</v>
      </c>
      <c r="AG67" s="18">
        <f>(LN(H67/C67)-LN(H66/C66))*400</f>
        <v>2.9680269125940795</v>
      </c>
      <c r="AH67" s="18">
        <f>I67</f>
        <v>6.31</v>
      </c>
      <c r="AI67" s="18">
        <f>U67</f>
        <v>3.1100000000000003</v>
      </c>
      <c r="AJ67" s="23">
        <f t="shared" si="0"/>
        <v>-4.6873696230169912</v>
      </c>
      <c r="AK67" s="18">
        <f t="shared" si="5"/>
        <v>-7.4337036103419791</v>
      </c>
      <c r="AL67" s="18">
        <f t="shared" si="1"/>
        <v>-6.1133663166880865</v>
      </c>
      <c r="AM67" s="18">
        <f t="shared" si="2"/>
        <v>-4.5134972588487017</v>
      </c>
      <c r="AN67" s="18">
        <f t="shared" si="3"/>
        <v>-6.2310084787832238</v>
      </c>
      <c r="AO67" s="20"/>
      <c r="AP67" s="20"/>
      <c r="AQ67" s="20"/>
      <c r="AR67" s="20"/>
      <c r="AS67" s="5"/>
      <c r="AT67" s="5"/>
      <c r="AU67" s="5"/>
      <c r="AV67" s="5"/>
    </row>
    <row r="68" spans="1:48" x14ac:dyDescent="0.25">
      <c r="A68" s="1">
        <v>1975.25</v>
      </c>
      <c r="B68" s="16">
        <v>5333.2</v>
      </c>
      <c r="C68" s="17">
        <v>31.059000000000001</v>
      </c>
      <c r="D68" s="10">
        <v>1015.8</v>
      </c>
      <c r="E68" s="17">
        <v>257.2</v>
      </c>
      <c r="F68" s="17">
        <v>152708</v>
      </c>
      <c r="G68" s="18">
        <v>154838909</v>
      </c>
      <c r="H68" s="11">
        <v>19.047999999999998</v>
      </c>
      <c r="I68" s="11">
        <v>5.42</v>
      </c>
      <c r="J68" s="10">
        <v>10.63</v>
      </c>
      <c r="K68" s="18">
        <v>8.0500000000000007</v>
      </c>
      <c r="L68" s="11">
        <v>108.149</v>
      </c>
      <c r="M68" s="10">
        <v>85332</v>
      </c>
      <c r="N68" s="19">
        <v>117.02424594480456</v>
      </c>
      <c r="O68" s="19">
        <v>159.89568011589046</v>
      </c>
      <c r="P68" s="19">
        <v>122.90898915845813</v>
      </c>
      <c r="Q68" s="20">
        <v>20.329084828760561</v>
      </c>
      <c r="R68" s="18"/>
      <c r="S68" s="18"/>
      <c r="T68" s="18"/>
      <c r="U68" s="18">
        <f>J68-K68</f>
        <v>2.58</v>
      </c>
      <c r="V68" s="21">
        <f>100*LN(L68*M68/F68)</f>
        <v>410.15318354686315</v>
      </c>
      <c r="W68" s="22">
        <f>100*LN(Q68)</f>
        <v>301.20526108257621</v>
      </c>
      <c r="X68" s="22">
        <f xml:space="preserve"> 100*LN((1000000/52)*N68/F68)</f>
        <v>269.0365102866653</v>
      </c>
      <c r="Y68" s="22">
        <f xml:space="preserve"> 100*LN((1000000000/52)*O68/G68)</f>
        <v>298.86478840132156</v>
      </c>
      <c r="Z68" s="22">
        <f xml:space="preserve"> 100*LN((1000000/52)*P68/F68)</f>
        <v>273.94281151920688</v>
      </c>
      <c r="AA68" s="22"/>
      <c r="AB68" s="20">
        <f t="shared" si="4"/>
        <v>66</v>
      </c>
      <c r="AC68" s="20">
        <f>400*(LN(B68/F68)-LN(B67/F67))</f>
        <v>1.1787975143578322</v>
      </c>
      <c r="AD68" s="18">
        <f>(LN((D68/C68)/F68)-LN((D67/C67)/F67))*400</f>
        <v>3.6287453467956254</v>
      </c>
      <c r="AE68" s="18">
        <f>(LN((E68/C68)/F68)-LN((E67/C67)/F67))*400</f>
        <v>-3.2996894563687817</v>
      </c>
      <c r="AF68" s="18">
        <f>400*(LN(C68)-LN(C67))</f>
        <v>5.9423733156638292</v>
      </c>
      <c r="AG68" s="18">
        <f>(LN(H68/C68)-LN(H67/C67))*400</f>
        <v>2.5254602184370922</v>
      </c>
      <c r="AH68" s="18">
        <f>I68</f>
        <v>5.42</v>
      </c>
      <c r="AI68" s="18">
        <f>U68</f>
        <v>2.58</v>
      </c>
      <c r="AJ68" s="23">
        <f t="shared" ref="AJ68:AJ131" si="6">V68-AVERAGE(V$23:V$235)</f>
        <v>-5.3137501307260777</v>
      </c>
      <c r="AK68" s="18">
        <f t="shared" si="5"/>
        <v>-8.8339628344826906</v>
      </c>
      <c r="AL68" s="18">
        <f t="shared" ref="AL68:AL131" si="7">Y68-AVERAGE(Y$23:Y$235)</f>
        <v>-7.0818334312169213</v>
      </c>
      <c r="AM68" s="18">
        <f t="shared" ref="AM68:AM131" si="8">W68-AVERAGE(W$23:W$235)</f>
        <v>-5.4298214686918413</v>
      </c>
      <c r="AN68" s="18">
        <f t="shared" ref="AN68:AN131" si="9">Z68-AVERAGE(Z$23:Z$235)</f>
        <v>-7.5216849631771652</v>
      </c>
      <c r="AO68" s="20"/>
      <c r="AP68" s="20"/>
      <c r="AQ68" s="20"/>
      <c r="AR68" s="20"/>
      <c r="AS68" s="5"/>
      <c r="AT68" s="5"/>
      <c r="AU68" s="5"/>
      <c r="AV68" s="5"/>
    </row>
    <row r="69" spans="1:48" x14ac:dyDescent="0.25">
      <c r="A69" s="1">
        <v>1975.5</v>
      </c>
      <c r="B69" s="16">
        <v>5421.4</v>
      </c>
      <c r="C69" s="17">
        <v>31.611999999999998</v>
      </c>
      <c r="D69" s="10">
        <v>1049.5999999999999</v>
      </c>
      <c r="E69" s="17">
        <v>266.60000000000002</v>
      </c>
      <c r="F69" s="17">
        <v>153579</v>
      </c>
      <c r="G69" s="18">
        <v>155696852</v>
      </c>
      <c r="H69" s="11">
        <v>19.382999999999999</v>
      </c>
      <c r="I69" s="11">
        <v>6.16</v>
      </c>
      <c r="J69" s="10">
        <v>10.58</v>
      </c>
      <c r="K69" s="18">
        <v>8.2899999999999991</v>
      </c>
      <c r="L69" s="11">
        <v>108.35299999999999</v>
      </c>
      <c r="M69" s="10">
        <v>86136</v>
      </c>
      <c r="N69" s="19">
        <v>118.09465486891011</v>
      </c>
      <c r="O69" s="19">
        <v>160.85888094646344</v>
      </c>
      <c r="P69" s="19">
        <v>124.16861898786763</v>
      </c>
      <c r="Q69" s="20">
        <v>20.356767460761667</v>
      </c>
      <c r="R69" s="18"/>
      <c r="S69" s="18"/>
      <c r="T69" s="18"/>
      <c r="U69" s="18">
        <f>J69-K69</f>
        <v>2.2900000000000009</v>
      </c>
      <c r="V69" s="21">
        <f>100*LN(L69*M69/F69)</f>
        <v>410.71067655437582</v>
      </c>
      <c r="W69" s="22">
        <f>100*LN(Q69)</f>
        <v>301.34134099593751</v>
      </c>
      <c r="X69" s="22">
        <f xml:space="preserve"> 100*LN((1000000/52)*N69/F69)</f>
        <v>269.37829305973725</v>
      </c>
      <c r="Y69" s="22">
        <f xml:space="preserve"> 100*LN((1000000000/52)*O69/G69)</f>
        <v>298.91281648931522</v>
      </c>
      <c r="Z69" s="22">
        <f xml:space="preserve"> 100*LN((1000000/52)*P69/F69)</f>
        <v>274.39369402041143</v>
      </c>
      <c r="AA69" s="22"/>
      <c r="AB69" s="20">
        <f t="shared" ref="AB69:AB132" si="10">AB68+1</f>
        <v>67</v>
      </c>
      <c r="AC69" s="20">
        <f>400*(LN(B69/F69)-LN(B68/F68))</f>
        <v>4.2860639857559946</v>
      </c>
      <c r="AD69" s="18">
        <f>(LN((D69/C69)/F69)-LN((D68/C68)/F68))*400</f>
        <v>3.7587977901523573</v>
      </c>
      <c r="AE69" s="18">
        <f>(LN((E69/C69)/F69)-LN((E68/C68)/F68))*400</f>
        <v>5.023900013537741</v>
      </c>
      <c r="AF69" s="18">
        <f>400*(LN(C69)-LN(C68))</f>
        <v>7.0592695562572416</v>
      </c>
      <c r="AG69" s="18">
        <f>(LN(H69/C69)-LN(H68/C68))*400</f>
        <v>-8.5555932426650827E-2</v>
      </c>
      <c r="AH69" s="18">
        <f>I69</f>
        <v>6.16</v>
      </c>
      <c r="AI69" s="18">
        <f>U69</f>
        <v>2.2900000000000009</v>
      </c>
      <c r="AJ69" s="23">
        <f t="shared" si="6"/>
        <v>-4.7562571232134019</v>
      </c>
      <c r="AK69" s="18">
        <f t="shared" ref="AK69:AK132" si="11">X69-AVERAGE(X$23:X$235)</f>
        <v>-8.4921800614107497</v>
      </c>
      <c r="AL69" s="18">
        <f t="shared" si="7"/>
        <v>-7.0338053432232641</v>
      </c>
      <c r="AM69" s="18">
        <f t="shared" si="8"/>
        <v>-5.2937415553305414</v>
      </c>
      <c r="AN69" s="18">
        <f t="shared" si="9"/>
        <v>-7.0708024619726189</v>
      </c>
      <c r="AO69" s="20"/>
      <c r="AP69" s="20"/>
      <c r="AQ69" s="20"/>
      <c r="AR69" s="20"/>
      <c r="AS69" s="5"/>
      <c r="AT69" s="5"/>
      <c r="AU69" s="5"/>
      <c r="AV69" s="5"/>
    </row>
    <row r="70" spans="1:48" x14ac:dyDescent="0.25">
      <c r="A70" s="1">
        <v>1975.75</v>
      </c>
      <c r="B70" s="16">
        <v>5494.4</v>
      </c>
      <c r="C70" s="17">
        <v>32.139000000000003</v>
      </c>
      <c r="D70" s="10">
        <v>1078.5</v>
      </c>
      <c r="E70" s="17">
        <v>275.89999999999998</v>
      </c>
      <c r="F70" s="17">
        <v>154336</v>
      </c>
      <c r="G70" s="18">
        <v>156440795</v>
      </c>
      <c r="H70" s="11">
        <v>19.7</v>
      </c>
      <c r="I70" s="11">
        <v>5.41</v>
      </c>
      <c r="J70" s="10">
        <v>10.58</v>
      </c>
      <c r="K70" s="18">
        <v>8.06</v>
      </c>
      <c r="L70" s="11">
        <v>108.92400000000001</v>
      </c>
      <c r="M70" s="10">
        <v>86497</v>
      </c>
      <c r="N70" s="19">
        <v>120.12153746904757</v>
      </c>
      <c r="O70" s="19">
        <v>162.89300370967729</v>
      </c>
      <c r="P70" s="19">
        <v>125.95279242815401</v>
      </c>
      <c r="Q70" s="20">
        <v>20.515603607604056</v>
      </c>
      <c r="R70" s="18"/>
      <c r="S70" s="18"/>
      <c r="T70" s="18"/>
      <c r="U70" s="18">
        <f>J70-K70</f>
        <v>2.5199999999999996</v>
      </c>
      <c r="V70" s="21">
        <f>100*LN(L70*M70/F70)</f>
        <v>411.16280787014006</v>
      </c>
      <c r="W70" s="22">
        <f>100*LN(Q70)</f>
        <v>302.118574820584</v>
      </c>
      <c r="X70" s="22">
        <f xml:space="preserve"> 100*LN((1000000/52)*N70/F70)</f>
        <v>270.5883558989986</v>
      </c>
      <c r="Y70" s="22">
        <f xml:space="preserve"> 100*LN((1000000000/52)*O70/G70)</f>
        <v>299.69274950162782</v>
      </c>
      <c r="Z70" s="22">
        <f xml:space="preserve"> 100*LN((1000000/52)*P70/F70)</f>
        <v>275.32866899931889</v>
      </c>
      <c r="AA70" s="22"/>
      <c r="AB70" s="20">
        <f t="shared" si="10"/>
        <v>68</v>
      </c>
      <c r="AC70" s="20">
        <f>400*(LN(B70/F70)-LN(B69/F69))</f>
        <v>3.3833423083828862</v>
      </c>
      <c r="AD70" s="18">
        <f>(LN((D70/C70)/F70)-LN((D69/C69)/F69))*400</f>
        <v>2.2846583054942471</v>
      </c>
      <c r="AE70" s="18">
        <f>(LN((E70/C70)/F70)-LN((E69/C69)/F69))*400</f>
        <v>5.1354686411919204</v>
      </c>
      <c r="AF70" s="18">
        <f>400*(LN(C70)-LN(C69))</f>
        <v>6.6133802423209431</v>
      </c>
      <c r="AG70" s="18">
        <f>(LN(H70/C70)-LN(H69/C69))*400</f>
        <v>-0.12448324239890951</v>
      </c>
      <c r="AH70" s="18">
        <f>I70</f>
        <v>5.41</v>
      </c>
      <c r="AI70" s="18">
        <f>U70</f>
        <v>2.5199999999999996</v>
      </c>
      <c r="AJ70" s="23">
        <f t="shared" si="6"/>
        <v>-4.304125807449168</v>
      </c>
      <c r="AK70" s="18">
        <f t="shared" si="11"/>
        <v>-7.2821172221493953</v>
      </c>
      <c r="AL70" s="18">
        <f t="shared" si="7"/>
        <v>-6.2538723309106672</v>
      </c>
      <c r="AM70" s="18">
        <f t="shared" si="8"/>
        <v>-4.5165077306840544</v>
      </c>
      <c r="AN70" s="18">
        <f t="shared" si="9"/>
        <v>-6.1358274830651567</v>
      </c>
      <c r="AO70" s="20"/>
      <c r="AP70" s="20"/>
      <c r="AQ70" s="20"/>
      <c r="AR70" s="20"/>
      <c r="AS70" s="5"/>
      <c r="AT70" s="5"/>
      <c r="AU70" s="5"/>
      <c r="AV70" s="5"/>
    </row>
    <row r="71" spans="1:48" x14ac:dyDescent="0.25">
      <c r="A71" s="1">
        <v>1976</v>
      </c>
      <c r="B71" s="16">
        <v>5618.5</v>
      </c>
      <c r="C71" s="17">
        <v>32.472999999999999</v>
      </c>
      <c r="D71" s="10">
        <v>1112.3</v>
      </c>
      <c r="E71" s="17">
        <v>289.89999999999998</v>
      </c>
      <c r="F71" s="17">
        <v>155075</v>
      </c>
      <c r="G71" s="18">
        <v>157174491.5</v>
      </c>
      <c r="H71" s="11">
        <v>20.076000000000001</v>
      </c>
      <c r="I71" s="11">
        <v>4.83</v>
      </c>
      <c r="J71" s="10">
        <v>10.26</v>
      </c>
      <c r="K71" s="18">
        <v>7.75</v>
      </c>
      <c r="L71" s="11">
        <v>109.289</v>
      </c>
      <c r="M71" s="10">
        <v>87686</v>
      </c>
      <c r="N71" s="19">
        <v>122.10872607509125</v>
      </c>
      <c r="O71" s="19">
        <v>164.85132811127684</v>
      </c>
      <c r="P71" s="19">
        <v>127.77659516612519</v>
      </c>
      <c r="Q71" s="20">
        <v>20.663596320849535</v>
      </c>
      <c r="R71" s="18"/>
      <c r="S71" s="18"/>
      <c r="T71" s="18"/>
      <c r="U71" s="18">
        <f>J71-K71</f>
        <v>2.5099999999999998</v>
      </c>
      <c r="V71" s="21">
        <f>100*LN(L71*M71/F71)</f>
        <v>412.38491303349338</v>
      </c>
      <c r="W71" s="22">
        <f>100*LN(Q71)</f>
        <v>302.83735202199074</v>
      </c>
      <c r="X71" s="22">
        <f xml:space="preserve"> 100*LN((1000000/52)*N71/F71)</f>
        <v>271.75145347310337</v>
      </c>
      <c r="Y71" s="22">
        <f xml:space="preserve"> 100*LN((1000000000/52)*O71/G71)</f>
        <v>300.41989873527706</v>
      </c>
      <c r="Z71" s="22">
        <f xml:space="preserve"> 100*LN((1000000/52)*P71/F71)</f>
        <v>276.28860782981462</v>
      </c>
      <c r="AA71" s="22"/>
      <c r="AB71" s="20">
        <f t="shared" si="10"/>
        <v>69</v>
      </c>
      <c r="AC71" s="20">
        <f>400*(LN(B71/F71)-LN(B70/F70))</f>
        <v>7.023402268872303</v>
      </c>
      <c r="AD71" s="18">
        <f>(LN((D71/C71)/F71)-LN((D70/C70)/F70))*400</f>
        <v>6.2972803679052447</v>
      </c>
      <c r="AE71" s="18">
        <f>(LN((E71/C71)/F71)-LN((E70/C70)/F70))*400</f>
        <v>13.752799542144345</v>
      </c>
      <c r="AF71" s="18">
        <f>400*(LN(C71)-LN(C70))</f>
        <v>4.1354915505555923</v>
      </c>
      <c r="AG71" s="18">
        <f>(LN(H71/C71)-LN(H70/C70))*400</f>
        <v>3.4270828689421329</v>
      </c>
      <c r="AH71" s="18">
        <f>I71</f>
        <v>4.83</v>
      </c>
      <c r="AI71" s="18">
        <f>U71</f>
        <v>2.5099999999999998</v>
      </c>
      <c r="AJ71" s="23">
        <f t="shared" si="6"/>
        <v>-3.0820206440958486</v>
      </c>
      <c r="AK71" s="18">
        <f t="shared" si="11"/>
        <v>-6.1190196480446275</v>
      </c>
      <c r="AL71" s="18">
        <f t="shared" si="7"/>
        <v>-5.5267230972614243</v>
      </c>
      <c r="AM71" s="18">
        <f t="shared" si="8"/>
        <v>-3.7977305292773167</v>
      </c>
      <c r="AN71" s="18">
        <f t="shared" si="9"/>
        <v>-5.1758886525694265</v>
      </c>
      <c r="AO71" s="20"/>
      <c r="AP71" s="20"/>
      <c r="AQ71" s="20"/>
      <c r="AR71" s="20"/>
      <c r="AS71" s="5"/>
      <c r="AT71" s="5"/>
      <c r="AU71" s="5"/>
      <c r="AV71" s="5"/>
    </row>
    <row r="72" spans="1:48" x14ac:dyDescent="0.25">
      <c r="A72" s="1">
        <v>1976.25</v>
      </c>
      <c r="B72" s="16">
        <v>5661</v>
      </c>
      <c r="C72" s="17">
        <v>32.802999999999997</v>
      </c>
      <c r="D72" s="10">
        <v>1132</v>
      </c>
      <c r="E72" s="17">
        <v>299.89999999999998</v>
      </c>
      <c r="F72" s="17">
        <v>155774</v>
      </c>
      <c r="G72" s="18">
        <v>157868188</v>
      </c>
      <c r="H72" s="11">
        <v>20.454000000000001</v>
      </c>
      <c r="I72" s="11">
        <v>5.2</v>
      </c>
      <c r="J72" s="10">
        <v>9.9</v>
      </c>
      <c r="K72" s="18">
        <v>7.77</v>
      </c>
      <c r="L72" s="11">
        <v>108.527</v>
      </c>
      <c r="M72" s="10">
        <v>88591</v>
      </c>
      <c r="N72" s="19">
        <v>122.15175817615794</v>
      </c>
      <c r="O72" s="19">
        <v>165.18927850934071</v>
      </c>
      <c r="P72" s="19">
        <v>128.0628962338667</v>
      </c>
      <c r="Q72" s="20">
        <v>20.613117473732959</v>
      </c>
      <c r="R72" s="18"/>
      <c r="S72" s="18"/>
      <c r="T72" s="18"/>
      <c r="U72" s="18">
        <f>J72-K72</f>
        <v>2.1300000000000008</v>
      </c>
      <c r="V72" s="21">
        <f>100*LN(L72*M72/F72)</f>
        <v>412.26230233709015</v>
      </c>
      <c r="W72" s="22">
        <f>100*LN(Q72)</f>
        <v>302.59276437127414</v>
      </c>
      <c r="X72" s="22">
        <f xml:space="preserve"> 100*LN((1000000/52)*N72/F72)</f>
        <v>271.33695126894736</v>
      </c>
      <c r="Y72" s="22">
        <f xml:space="preserve"> 100*LN((1000000000/52)*O72/G72)</f>
        <v>300.18430876373867</v>
      </c>
      <c r="Z72" s="22">
        <f xml:space="preserve"> 100*LN((1000000/52)*P72/F72)</f>
        <v>276.06268415669967</v>
      </c>
      <c r="AA72" s="22"/>
      <c r="AB72" s="20">
        <f t="shared" si="10"/>
        <v>70</v>
      </c>
      <c r="AC72" s="20">
        <f>400*(LN(B72/F72)-LN(B71/F71))</f>
        <v>1.2153850614120998</v>
      </c>
      <c r="AD72" s="18">
        <f>(LN((D72/C72)/F72)-LN((D71/C71)/F71))*400</f>
        <v>1.1790673330736468</v>
      </c>
      <c r="AE72" s="18">
        <f>(LN((E72/C72)/F72)-LN((E71/C71)/F71))*400</f>
        <v>7.721872797957019</v>
      </c>
      <c r="AF72" s="18">
        <f>400*(LN(C72)-LN(C71))</f>
        <v>4.0443999189156088</v>
      </c>
      <c r="AG72" s="18">
        <f>(LN(H72/C72)-LN(H71/C71))*400</f>
        <v>3.4169563175379114</v>
      </c>
      <c r="AH72" s="18">
        <f>I72</f>
        <v>5.2</v>
      </c>
      <c r="AI72" s="18">
        <f>U72</f>
        <v>2.1300000000000008</v>
      </c>
      <c r="AJ72" s="23">
        <f t="shared" si="6"/>
        <v>-3.2046313404990769</v>
      </c>
      <c r="AK72" s="18">
        <f t="shared" si="11"/>
        <v>-6.5335218522006357</v>
      </c>
      <c r="AL72" s="18">
        <f t="shared" si="7"/>
        <v>-5.7623130687998128</v>
      </c>
      <c r="AM72" s="18">
        <f t="shared" si="8"/>
        <v>-4.042318179993913</v>
      </c>
      <c r="AN72" s="18">
        <f t="shared" si="9"/>
        <v>-5.4018123256843751</v>
      </c>
      <c r="AO72" s="20"/>
      <c r="AP72" s="20"/>
      <c r="AQ72" s="20"/>
      <c r="AR72" s="20"/>
      <c r="AS72" s="5"/>
      <c r="AT72" s="5"/>
      <c r="AU72" s="5"/>
      <c r="AV72" s="5"/>
    </row>
    <row r="73" spans="1:48" x14ac:dyDescent="0.25">
      <c r="A73" s="1">
        <v>1976.5</v>
      </c>
      <c r="B73" s="16">
        <v>5689.8</v>
      </c>
      <c r="C73" s="17">
        <v>33.225999999999999</v>
      </c>
      <c r="D73" s="10">
        <v>1161.3</v>
      </c>
      <c r="E73" s="17">
        <v>307.5</v>
      </c>
      <c r="F73" s="17">
        <v>156527</v>
      </c>
      <c r="G73" s="18">
        <v>158615884.5</v>
      </c>
      <c r="H73" s="11">
        <v>20.884</v>
      </c>
      <c r="I73" s="11">
        <v>5.28</v>
      </c>
      <c r="J73" s="10">
        <v>9.6199999999999992</v>
      </c>
      <c r="K73" s="18">
        <v>7.73</v>
      </c>
      <c r="L73" s="11">
        <v>108.327</v>
      </c>
      <c r="M73" s="10">
        <v>89163</v>
      </c>
      <c r="N73" s="19">
        <v>122.63761594965052</v>
      </c>
      <c r="O73" s="19">
        <v>165.894467114874</v>
      </c>
      <c r="P73" s="19">
        <v>128.6594736881454</v>
      </c>
      <c r="Q73" s="20">
        <v>20.604829012999055</v>
      </c>
      <c r="R73" s="18"/>
      <c r="S73" s="18"/>
      <c r="T73" s="18"/>
      <c r="U73" s="18">
        <f>J73-K73</f>
        <v>1.8899999999999988</v>
      </c>
      <c r="V73" s="21">
        <f>100*LN(L73*M73/F73)</f>
        <v>412.23920666800143</v>
      </c>
      <c r="W73" s="22">
        <f>100*LN(Q73)</f>
        <v>302.55254664306545</v>
      </c>
      <c r="X73" s="22">
        <f xml:space="preserve"> 100*LN((1000000/52)*N73/F73)</f>
        <v>271.25168362949717</v>
      </c>
      <c r="Y73" s="22">
        <f xml:space="preserve"> 100*LN((1000000000/52)*O73/G73)</f>
        <v>300.13779476545801</v>
      </c>
      <c r="Z73" s="22">
        <f xml:space="preserve"> 100*LN((1000000/52)*P73/F73)</f>
        <v>276.04522165952784</v>
      </c>
      <c r="AA73" s="22"/>
      <c r="AB73" s="20">
        <f t="shared" si="10"/>
        <v>71</v>
      </c>
      <c r="AC73" s="20">
        <f>400*(LN(B73/F73)-LN(B72/F72))</f>
        <v>0.10090516564353891</v>
      </c>
      <c r="AD73" s="18">
        <f>(LN((D73/C73)/F73)-LN((D72/C72)/F72))*400</f>
        <v>3.167631991814801</v>
      </c>
      <c r="AE73" s="18">
        <f>(LN((E73/C73)/F73)-LN((E72/C72)/F72))*400</f>
        <v>2.9563975930251729</v>
      </c>
      <c r="AF73" s="18">
        <f>400*(LN(C73)-LN(C72))</f>
        <v>5.1250909368311781</v>
      </c>
      <c r="AG73" s="18">
        <f>(LN(H73/C73)-LN(H72/C72))*400</f>
        <v>3.1968503289627526</v>
      </c>
      <c r="AH73" s="18">
        <f>I73</f>
        <v>5.28</v>
      </c>
      <c r="AI73" s="18">
        <f>U73</f>
        <v>1.8899999999999988</v>
      </c>
      <c r="AJ73" s="23">
        <f t="shared" si="6"/>
        <v>-3.2277270095877952</v>
      </c>
      <c r="AK73" s="18">
        <f t="shared" si="11"/>
        <v>-6.6187894916508299</v>
      </c>
      <c r="AL73" s="18">
        <f t="shared" si="7"/>
        <v>-5.8088270670804718</v>
      </c>
      <c r="AM73" s="18">
        <f t="shared" si="8"/>
        <v>-4.0825359082026011</v>
      </c>
      <c r="AN73" s="18">
        <f t="shared" si="9"/>
        <v>-5.4192748228562095</v>
      </c>
      <c r="AO73" s="20"/>
      <c r="AP73" s="20"/>
      <c r="AQ73" s="20"/>
      <c r="AR73" s="20"/>
      <c r="AS73" s="5"/>
      <c r="AT73" s="5"/>
      <c r="AU73" s="5"/>
      <c r="AV73" s="5"/>
    </row>
    <row r="74" spans="1:48" x14ac:dyDescent="0.25">
      <c r="A74" s="1">
        <v>1976.75</v>
      </c>
      <c r="B74" s="16">
        <v>5732.5</v>
      </c>
      <c r="C74" s="17">
        <v>33.814999999999998</v>
      </c>
      <c r="D74" s="10">
        <v>1195.0999999999999</v>
      </c>
      <c r="E74" s="17">
        <v>327.10000000000002</v>
      </c>
      <c r="F74" s="17">
        <v>157222</v>
      </c>
      <c r="G74" s="18">
        <v>159305581</v>
      </c>
      <c r="H74" s="11">
        <v>21.33</v>
      </c>
      <c r="I74" s="11">
        <v>4.87</v>
      </c>
      <c r="J74" s="10">
        <v>9.2100000000000009</v>
      </c>
      <c r="K74" s="18">
        <v>7.18</v>
      </c>
      <c r="L74" s="11">
        <v>108.093</v>
      </c>
      <c r="M74" s="10">
        <v>89570</v>
      </c>
      <c r="N74" s="19">
        <v>123.29487576245404</v>
      </c>
      <c r="O74" s="19">
        <v>167.0839138573279</v>
      </c>
      <c r="P74" s="19">
        <v>128.93864550351239</v>
      </c>
      <c r="Q74" s="20">
        <v>20.654990695620803</v>
      </c>
      <c r="R74" s="18"/>
      <c r="S74" s="18"/>
      <c r="T74" s="18"/>
      <c r="U74" s="18">
        <f>J74-K74</f>
        <v>2.0300000000000011</v>
      </c>
      <c r="V74" s="21">
        <f>100*LN(L74*M74/F74)</f>
        <v>412.03535908664082</v>
      </c>
      <c r="W74" s="22">
        <f>100*LN(Q74)</f>
        <v>302.79569703824347</v>
      </c>
      <c r="X74" s="22">
        <f xml:space="preserve"> 100*LN((1000000/52)*N74/F74)</f>
        <v>271.34315912906624</v>
      </c>
      <c r="Y74" s="22">
        <f xml:space="preserve"> 100*LN((1000000000/52)*O74/G74)</f>
        <v>300.41834739768063</v>
      </c>
      <c r="Z74" s="22">
        <f xml:space="preserve"> 100*LN((1000000/52)*P74/F74)</f>
        <v>275.81894160566964</v>
      </c>
      <c r="AA74" s="22"/>
      <c r="AB74" s="20">
        <f t="shared" si="10"/>
        <v>72</v>
      </c>
      <c r="AC74" s="20">
        <f>400*(LN(B74/F74)-LN(B73/F73))</f>
        <v>1.2185349452346728</v>
      </c>
      <c r="AD74" s="18">
        <f>(LN((D74/C74)/F74)-LN((D73/C73)/F73))*400</f>
        <v>2.6750829229087003</v>
      </c>
      <c r="AE74" s="18">
        <f>(LN((E74/C74)/F74)-LN((E73/C73)/F73))*400</f>
        <v>15.915503193565428</v>
      </c>
      <c r="AF74" s="18">
        <f>400*(LN(C74)-LN(C73))</f>
        <v>7.0287156250465443</v>
      </c>
      <c r="AG74" s="18">
        <f>(LN(H74/C74)-LN(H73/C73))*400</f>
        <v>1.4237711489347715</v>
      </c>
      <c r="AH74" s="18">
        <f>I74</f>
        <v>4.87</v>
      </c>
      <c r="AI74" s="18">
        <f>U74</f>
        <v>2.0300000000000011</v>
      </c>
      <c r="AJ74" s="23">
        <f t="shared" si="6"/>
        <v>-3.4315745909484008</v>
      </c>
      <c r="AK74" s="18">
        <f t="shared" si="11"/>
        <v>-6.5273139920817584</v>
      </c>
      <c r="AL74" s="18">
        <f t="shared" si="7"/>
        <v>-5.528274434857849</v>
      </c>
      <c r="AM74" s="18">
        <f t="shared" si="8"/>
        <v>-3.8393855130245811</v>
      </c>
      <c r="AN74" s="18">
        <f t="shared" si="9"/>
        <v>-5.6455548767144137</v>
      </c>
      <c r="AO74" s="20"/>
      <c r="AP74" s="20"/>
      <c r="AQ74" s="20"/>
      <c r="AR74" s="20"/>
      <c r="AS74" s="5"/>
      <c r="AT74" s="5"/>
      <c r="AU74" s="5"/>
      <c r="AV74" s="5"/>
    </row>
    <row r="75" spans="1:48" x14ac:dyDescent="0.25">
      <c r="A75" s="1">
        <v>1977</v>
      </c>
      <c r="B75" s="16">
        <v>5799.2</v>
      </c>
      <c r="C75" s="17">
        <v>34.359000000000002</v>
      </c>
      <c r="D75" s="10">
        <v>1230.5999999999999</v>
      </c>
      <c r="E75" s="17">
        <v>345.5</v>
      </c>
      <c r="F75" s="17">
        <v>157911</v>
      </c>
      <c r="G75" s="18">
        <v>159992321.5</v>
      </c>
      <c r="H75" s="11">
        <v>21.731999999999999</v>
      </c>
      <c r="I75" s="11">
        <v>4.66</v>
      </c>
      <c r="J75" s="10">
        <v>9.11</v>
      </c>
      <c r="K75" s="18">
        <v>7.36</v>
      </c>
      <c r="L75" s="11">
        <v>107.949</v>
      </c>
      <c r="M75" s="10">
        <v>90359</v>
      </c>
      <c r="N75" s="19">
        <v>124.60786300452718</v>
      </c>
      <c r="O75" s="19">
        <v>167.93829980906963</v>
      </c>
      <c r="P75" s="19">
        <v>130.23126750739584</v>
      </c>
      <c r="Q75" s="20">
        <v>20.66432222339968</v>
      </c>
      <c r="R75" s="18"/>
      <c r="S75" s="18"/>
      <c r="T75" s="18"/>
      <c r="U75" s="18">
        <f>J75-K75</f>
        <v>1.7499999999999991</v>
      </c>
      <c r="V75" s="21">
        <f>100*LN(L75*M75/F75)</f>
        <v>412.34179348851285</v>
      </c>
      <c r="W75" s="22">
        <f>100*LN(Q75)</f>
        <v>302.84086491388462</v>
      </c>
      <c r="X75" s="22">
        <f xml:space="preserve"> 100*LN((1000000/52)*N75/F75)</f>
        <v>271.9651687558632</v>
      </c>
      <c r="Y75" s="22">
        <f xml:space="preserve"> 100*LN((1000000000/52)*O75/G75)</f>
        <v>300.49823858478885</v>
      </c>
      <c r="Z75" s="22">
        <f xml:space="preserve"> 100*LN((1000000/52)*P75/F75)</f>
        <v>276.37918279905432</v>
      </c>
      <c r="AA75" s="22"/>
      <c r="AB75" s="20">
        <f t="shared" si="10"/>
        <v>73</v>
      </c>
      <c r="AC75" s="20">
        <f>400*(LN(B75/F75)-LN(B74/F74))</f>
        <v>2.8781909549984164</v>
      </c>
      <c r="AD75" s="18">
        <f>(LN((D75/C75)/F75)-LN((D74/C74)/F74))*400</f>
        <v>3.5758902038622864</v>
      </c>
      <c r="AE75" s="18">
        <f>(LN((E75/C75)/F75)-LN((E74/C74)/F74))*400</f>
        <v>13.757777095795376</v>
      </c>
      <c r="AF75" s="18">
        <f>400*(LN(C75)-LN(C74))</f>
        <v>6.383800822714214</v>
      </c>
      <c r="AG75" s="18">
        <f>(LN(H75/C75)-LN(H74/C74))*400</f>
        <v>1.0847176596927133</v>
      </c>
      <c r="AH75" s="18">
        <f>I75</f>
        <v>4.66</v>
      </c>
      <c r="AI75" s="18">
        <f>U75</f>
        <v>1.7499999999999991</v>
      </c>
      <c r="AJ75" s="23">
        <f t="shared" si="6"/>
        <v>-3.1251401890763759</v>
      </c>
      <c r="AK75" s="18">
        <f t="shared" si="11"/>
        <v>-5.9053043652847919</v>
      </c>
      <c r="AL75" s="18">
        <f t="shared" si="7"/>
        <v>-5.4483832477496321</v>
      </c>
      <c r="AM75" s="18">
        <f t="shared" si="8"/>
        <v>-3.79421763738344</v>
      </c>
      <c r="AN75" s="18">
        <f t="shared" si="9"/>
        <v>-5.0853136833297299</v>
      </c>
      <c r="AO75" s="20"/>
      <c r="AP75" s="20"/>
      <c r="AQ75" s="20"/>
      <c r="AR75" s="20"/>
      <c r="AS75" s="5"/>
      <c r="AT75" s="5"/>
      <c r="AU75" s="5"/>
      <c r="AV75" s="5"/>
    </row>
    <row r="76" spans="1:48" x14ac:dyDescent="0.25">
      <c r="A76" s="1">
        <v>1977.25</v>
      </c>
      <c r="B76" s="16">
        <v>5913</v>
      </c>
      <c r="C76" s="17">
        <v>34.841000000000001</v>
      </c>
      <c r="D76" s="10">
        <v>1258.5</v>
      </c>
      <c r="E76" s="17">
        <v>370.2</v>
      </c>
      <c r="F76" s="17">
        <v>158652</v>
      </c>
      <c r="G76" s="18">
        <v>160731062</v>
      </c>
      <c r="H76" s="11">
        <v>22.173999999999999</v>
      </c>
      <c r="I76" s="11">
        <v>5.16</v>
      </c>
      <c r="J76" s="10">
        <v>9</v>
      </c>
      <c r="K76" s="18">
        <v>7.37</v>
      </c>
      <c r="L76" s="11">
        <v>108.13500000000001</v>
      </c>
      <c r="M76" s="10">
        <v>91661</v>
      </c>
      <c r="N76" s="19">
        <v>126.98520816418329</v>
      </c>
      <c r="O76" s="19">
        <v>171.23603911610101</v>
      </c>
      <c r="P76" s="19">
        <v>133.15396894070307</v>
      </c>
      <c r="Q76" s="20">
        <v>20.965322719172363</v>
      </c>
      <c r="R76" s="18"/>
      <c r="S76" s="18"/>
      <c r="T76" s="18"/>
      <c r="U76" s="18">
        <f>J76-K76</f>
        <v>1.63</v>
      </c>
      <c r="V76" s="21">
        <f>100*LN(L76*M76/F76)</f>
        <v>413.47643111145123</v>
      </c>
      <c r="W76" s="22">
        <f>100*LN(Q76)</f>
        <v>304.28697737392793</v>
      </c>
      <c r="X76" s="22">
        <f xml:space="preserve"> 100*LN((1000000/52)*N76/F76)</f>
        <v>273.38690446118869</v>
      </c>
      <c r="Y76" s="22">
        <f xml:space="preserve"> 100*LN((1000000000/52)*O76/G76)</f>
        <v>301.98219648970326</v>
      </c>
      <c r="Z76" s="22">
        <f xml:space="preserve"> 100*LN((1000000/52)*P76/F76)</f>
        <v>278.13045559417702</v>
      </c>
      <c r="AA76" s="22"/>
      <c r="AB76" s="20">
        <f t="shared" si="10"/>
        <v>74</v>
      </c>
      <c r="AC76" s="20">
        <f>400*(LN(B76/F76)-LN(B75/F75))</f>
        <v>5.9007194791490747</v>
      </c>
      <c r="AD76" s="18">
        <f>(LN((D76/C76)/F76)-LN((D75/C75)/F75))*400</f>
        <v>1.5225112013389719</v>
      </c>
      <c r="AE76" s="18">
        <f>(LN((E76/C76)/F76)-LN((E75/C75)/F75))*400</f>
        <v>20.175341866415408</v>
      </c>
      <c r="AF76" s="18">
        <f>400*(LN(C76)-LN(C75))</f>
        <v>5.5723444517372656</v>
      </c>
      <c r="AG76" s="18">
        <f>(LN(H76/C76)-LN(H75/C75))*400</f>
        <v>2.4814966126160076</v>
      </c>
      <c r="AH76" s="18">
        <f>I76</f>
        <v>5.16</v>
      </c>
      <c r="AI76" s="18">
        <f>U76</f>
        <v>1.63</v>
      </c>
      <c r="AJ76" s="23">
        <f t="shared" si="6"/>
        <v>-1.9905025661379909</v>
      </c>
      <c r="AK76" s="18">
        <f t="shared" si="11"/>
        <v>-4.4835686599593032</v>
      </c>
      <c r="AL76" s="18">
        <f t="shared" si="7"/>
        <v>-3.9644253428352272</v>
      </c>
      <c r="AM76" s="18">
        <f t="shared" si="8"/>
        <v>-2.3481051773401305</v>
      </c>
      <c r="AN76" s="18">
        <f t="shared" si="9"/>
        <v>-3.3340408882070278</v>
      </c>
      <c r="AO76" s="20"/>
      <c r="AP76" s="20"/>
      <c r="AQ76" s="20"/>
      <c r="AR76" s="20"/>
      <c r="AS76" s="5"/>
      <c r="AT76" s="5"/>
      <c r="AU76" s="5"/>
      <c r="AV76" s="5"/>
    </row>
    <row r="77" spans="1:48" x14ac:dyDescent="0.25">
      <c r="A77" s="1">
        <v>1977.5</v>
      </c>
      <c r="B77" s="16">
        <v>6017.6</v>
      </c>
      <c r="C77" s="17">
        <v>35.270000000000003</v>
      </c>
      <c r="D77" s="10">
        <v>1289.7</v>
      </c>
      <c r="E77" s="17">
        <v>383.3</v>
      </c>
      <c r="F77" s="17">
        <v>159430</v>
      </c>
      <c r="G77" s="18">
        <v>161506802.5</v>
      </c>
      <c r="H77" s="11">
        <v>22.606000000000002</v>
      </c>
      <c r="I77" s="11">
        <v>5.82</v>
      </c>
      <c r="J77" s="10">
        <v>8.83</v>
      </c>
      <c r="K77" s="18">
        <v>7.36</v>
      </c>
      <c r="L77" s="11">
        <v>107.899</v>
      </c>
      <c r="M77" s="10">
        <v>92409</v>
      </c>
      <c r="N77" s="19">
        <v>128.34445326666918</v>
      </c>
      <c r="O77" s="19">
        <v>172.79266069143193</v>
      </c>
      <c r="P77" s="19">
        <v>134.1963862691411</v>
      </c>
      <c r="Q77" s="20">
        <v>21.052961789696006</v>
      </c>
      <c r="R77" s="18"/>
      <c r="S77" s="18"/>
      <c r="T77" s="18"/>
      <c r="U77" s="18">
        <f>J77-K77</f>
        <v>1.4699999999999998</v>
      </c>
      <c r="V77" s="21">
        <f>100*LN(L77*M77/F77)</f>
        <v>413.5815026462991</v>
      </c>
      <c r="W77" s="22">
        <f>100*LN(Q77)</f>
        <v>304.70412528290933</v>
      </c>
      <c r="X77" s="22">
        <f xml:space="preserve"> 100*LN((1000000/52)*N77/F77)</f>
        <v>273.96242966785053</v>
      </c>
      <c r="Y77" s="22">
        <f xml:space="preserve"> 100*LN((1000000000/52)*O77/G77)</f>
        <v>302.40566804994666</v>
      </c>
      <c r="Z77" s="22">
        <f xml:space="preserve"> 100*LN((1000000/52)*P77/F77)</f>
        <v>278.42109022066853</v>
      </c>
      <c r="AA77" s="22"/>
      <c r="AB77" s="20">
        <f t="shared" si="10"/>
        <v>75</v>
      </c>
      <c r="AC77" s="20">
        <f>400*(LN(B77/F77)-LN(B76/F76))</f>
        <v>5.0573447167712615</v>
      </c>
      <c r="AD77" s="18">
        <f>(LN((D77/C77)/F77)-LN((D76/C76)/F76))*400</f>
        <v>2.9437509826934161</v>
      </c>
      <c r="AE77" s="18">
        <f>(LN((E77/C77)/F77)-LN((E76/C76)/F76))*400</f>
        <v>7.0579408435484936</v>
      </c>
      <c r="AF77" s="18">
        <f>400*(LN(C77)-LN(C76))</f>
        <v>4.89515601397148</v>
      </c>
      <c r="AG77" s="18">
        <f>(LN(H77/C77)-LN(H76/C76))*400</f>
        <v>2.8228145533804483</v>
      </c>
      <c r="AH77" s="18">
        <f>I77</f>
        <v>5.82</v>
      </c>
      <c r="AI77" s="18">
        <f>U77</f>
        <v>1.4699999999999998</v>
      </c>
      <c r="AJ77" s="23">
        <f t="shared" si="6"/>
        <v>-1.8854310312901248</v>
      </c>
      <c r="AK77" s="18">
        <f t="shared" si="11"/>
        <v>-3.9080434532974664</v>
      </c>
      <c r="AL77" s="18">
        <f t="shared" si="7"/>
        <v>-3.5409537825918278</v>
      </c>
      <c r="AM77" s="18">
        <f t="shared" si="8"/>
        <v>-1.9309572683587248</v>
      </c>
      <c r="AN77" s="18">
        <f t="shared" si="9"/>
        <v>-3.0434062617155178</v>
      </c>
      <c r="AO77" s="20"/>
      <c r="AP77" s="20"/>
      <c r="AQ77" s="20"/>
      <c r="AR77" s="20"/>
      <c r="AS77" s="5"/>
      <c r="AT77" s="5"/>
      <c r="AU77" s="5"/>
      <c r="AV77" s="5"/>
    </row>
    <row r="78" spans="1:48" x14ac:dyDescent="0.25">
      <c r="A78" s="1">
        <v>1977.75</v>
      </c>
      <c r="B78" s="16">
        <v>6018.2</v>
      </c>
      <c r="C78" s="17">
        <v>36.036000000000001</v>
      </c>
      <c r="D78" s="10">
        <v>1327.9</v>
      </c>
      <c r="E78" s="17">
        <v>398.2</v>
      </c>
      <c r="F78" s="17">
        <v>160140</v>
      </c>
      <c r="G78" s="18">
        <v>162214543</v>
      </c>
      <c r="H78" s="11">
        <v>22.998000000000001</v>
      </c>
      <c r="I78" s="11">
        <v>6.51</v>
      </c>
      <c r="J78" s="10">
        <v>8.94</v>
      </c>
      <c r="K78" s="18">
        <v>7.6</v>
      </c>
      <c r="L78" s="11">
        <v>107.738</v>
      </c>
      <c r="M78" s="10">
        <v>93639</v>
      </c>
      <c r="N78" s="19">
        <v>129.59807356482733</v>
      </c>
      <c r="O78" s="19">
        <v>174.38639549555256</v>
      </c>
      <c r="P78" s="19">
        <v>135.55906780844916</v>
      </c>
      <c r="Q78" s="20">
        <v>21.144003222514122</v>
      </c>
      <c r="R78" s="18"/>
      <c r="S78" s="18"/>
      <c r="T78" s="18"/>
      <c r="U78" s="18">
        <f>J78-K78</f>
        <v>1.3399999999999999</v>
      </c>
      <c r="V78" s="21">
        <f>100*LN(L78*M78/F78)</f>
        <v>414.31008845966414</v>
      </c>
      <c r="W78" s="22">
        <f>100*LN(Q78)</f>
        <v>305.13563297099466</v>
      </c>
      <c r="X78" s="22">
        <f xml:space="preserve"> 100*LN((1000000/52)*N78/F78)</f>
        <v>274.49010470949941</v>
      </c>
      <c r="Y78" s="22">
        <f xml:space="preserve"> 100*LN((1000000000/52)*O78/G78)</f>
        <v>302.88652627787502</v>
      </c>
      <c r="Z78" s="22">
        <f xml:space="preserve"> 100*LN((1000000/52)*P78/F78)</f>
        <v>278.98705978739747</v>
      </c>
      <c r="AA78" s="22"/>
      <c r="AB78" s="20">
        <f t="shared" si="10"/>
        <v>76</v>
      </c>
      <c r="AC78" s="20">
        <f>400*(LN(B78/F78)-LN(B77/F77))</f>
        <v>-1.7375102684336952</v>
      </c>
      <c r="AD78" s="18">
        <f>(LN((D78/C78)/F78)-LN((D77/C77)/F77))*400</f>
        <v>1.3039764237959162</v>
      </c>
      <c r="AE78" s="18">
        <f>(LN((E78/C78)/F78)-LN((E77/C77)/F77))*400</f>
        <v>4.8828985908556888</v>
      </c>
      <c r="AF78" s="18">
        <f>400*(LN(C78)-LN(C77))</f>
        <v>8.59427781649309</v>
      </c>
      <c r="AG78" s="18">
        <f>(LN(H78/C78)-LN(H77/C77))*400</f>
        <v>-1.717518673319729</v>
      </c>
      <c r="AH78" s="18">
        <f>I78</f>
        <v>6.51</v>
      </c>
      <c r="AI78" s="18">
        <f>U78</f>
        <v>1.3399999999999999</v>
      </c>
      <c r="AJ78" s="23">
        <f t="shared" si="6"/>
        <v>-1.1568452179250812</v>
      </c>
      <c r="AK78" s="18">
        <f t="shared" si="11"/>
        <v>-3.3803684116485897</v>
      </c>
      <c r="AL78" s="18">
        <f t="shared" si="7"/>
        <v>-3.0600955546634623</v>
      </c>
      <c r="AM78" s="18">
        <f t="shared" si="8"/>
        <v>-1.4994495802733923</v>
      </c>
      <c r="AN78" s="18">
        <f t="shared" si="9"/>
        <v>-2.4774366949865794</v>
      </c>
      <c r="AO78" s="20"/>
      <c r="AP78" s="20"/>
      <c r="AQ78" s="20"/>
      <c r="AR78" s="20"/>
      <c r="AS78" s="5"/>
      <c r="AT78" s="5"/>
      <c r="AU78" s="5"/>
      <c r="AV78" s="5"/>
    </row>
    <row r="79" spans="1:48" x14ac:dyDescent="0.25">
      <c r="A79" s="1">
        <v>1978</v>
      </c>
      <c r="B79" s="16">
        <v>6039.2</v>
      </c>
      <c r="C79" s="17">
        <v>36.573</v>
      </c>
      <c r="D79" s="10">
        <v>1357.8</v>
      </c>
      <c r="E79" s="17">
        <v>409.3</v>
      </c>
      <c r="F79" s="17">
        <v>160829</v>
      </c>
      <c r="G79" s="18">
        <v>162900508.25</v>
      </c>
      <c r="H79" s="11">
        <v>23.771000000000001</v>
      </c>
      <c r="I79" s="11">
        <v>6.76</v>
      </c>
      <c r="J79" s="10">
        <v>9.1999999999999993</v>
      </c>
      <c r="K79" s="18">
        <v>8.01</v>
      </c>
      <c r="L79" s="11">
        <v>106.952</v>
      </c>
      <c r="M79" s="10">
        <v>94553</v>
      </c>
      <c r="N79" s="19">
        <v>130.20966740485261</v>
      </c>
      <c r="O79" s="19">
        <v>175.03537662068771</v>
      </c>
      <c r="P79" s="19">
        <v>136.26206322547029</v>
      </c>
      <c r="Q79" s="20">
        <v>21.12297252074308</v>
      </c>
      <c r="R79" s="18"/>
      <c r="S79" s="18"/>
      <c r="T79" s="18"/>
      <c r="U79" s="18">
        <f>J79-K79</f>
        <v>1.1899999999999995</v>
      </c>
      <c r="V79" s="21">
        <f>100*LN(L79*M79/F79)</f>
        <v>414.11989707829326</v>
      </c>
      <c r="W79" s="22">
        <f>100*LN(Q79)</f>
        <v>305.03611932878687</v>
      </c>
      <c r="X79" s="22">
        <f xml:space="preserve"> 100*LN((1000000/52)*N79/F79)</f>
        <v>274.53158490972675</v>
      </c>
      <c r="Y79" s="22">
        <f xml:space="preserve"> 100*LN((1000000000/52)*O79/G79)</f>
        <v>302.83600303970434</v>
      </c>
      <c r="Z79" s="22">
        <f xml:space="preserve"> 100*LN((1000000/52)*P79/F79)</f>
        <v>279.07498387167198</v>
      </c>
      <c r="AA79" s="22"/>
      <c r="AB79" s="20">
        <f t="shared" si="10"/>
        <v>77</v>
      </c>
      <c r="AC79" s="20">
        <f>400*(LN(B79/F79)-LN(B78/F78))</f>
        <v>-0.32396581723173057</v>
      </c>
      <c r="AD79" s="18">
        <f>(LN((D79/C79)/F79)-LN((D78/C78)/F78))*400</f>
        <v>1.2727661244184674</v>
      </c>
      <c r="AE79" s="18">
        <f>(LN((E79/C79)/F79)-LN((E78/C78)/F78))*400</f>
        <v>3.3635645232173772</v>
      </c>
      <c r="AF79" s="18">
        <f>400*(LN(C79)-LN(C78))</f>
        <v>5.9167297847700695</v>
      </c>
      <c r="AG79" s="18">
        <f>(LN(H79/C79)-LN(H78/C78))*400</f>
        <v>7.3069080938884534</v>
      </c>
      <c r="AH79" s="18">
        <f>I79</f>
        <v>6.76</v>
      </c>
      <c r="AI79" s="18">
        <f>U79</f>
        <v>1.1899999999999995</v>
      </c>
      <c r="AJ79" s="23">
        <f t="shared" si="6"/>
        <v>-1.3470365992959614</v>
      </c>
      <c r="AK79" s="18">
        <f t="shared" si="11"/>
        <v>-3.3388882114212493</v>
      </c>
      <c r="AL79" s="18">
        <f t="shared" si="7"/>
        <v>-3.1106187928341456</v>
      </c>
      <c r="AM79" s="18">
        <f t="shared" si="8"/>
        <v>-1.5989632224811885</v>
      </c>
      <c r="AN79" s="18">
        <f t="shared" si="9"/>
        <v>-2.3895126107120745</v>
      </c>
      <c r="AO79" s="20"/>
      <c r="AP79" s="20"/>
      <c r="AQ79" s="20"/>
      <c r="AR79" s="20"/>
      <c r="AS79" s="5"/>
      <c r="AT79" s="5"/>
      <c r="AU79" s="5"/>
      <c r="AV79" s="5"/>
    </row>
    <row r="80" spans="1:48" x14ac:dyDescent="0.25">
      <c r="A80" s="1">
        <v>1978.25</v>
      </c>
      <c r="B80" s="16">
        <v>6274</v>
      </c>
      <c r="C80" s="17">
        <v>37.241999999999997</v>
      </c>
      <c r="D80" s="10">
        <v>1415.3</v>
      </c>
      <c r="E80" s="17">
        <v>446.3</v>
      </c>
      <c r="F80" s="17">
        <v>161525</v>
      </c>
      <c r="G80" s="18">
        <v>163593473.5</v>
      </c>
      <c r="H80" s="11">
        <v>24.033000000000001</v>
      </c>
      <c r="I80" s="11">
        <v>7.28</v>
      </c>
      <c r="J80" s="10">
        <v>9.4700000000000006</v>
      </c>
      <c r="K80" s="18">
        <v>8.33</v>
      </c>
      <c r="L80" s="11">
        <v>107.93600000000001</v>
      </c>
      <c r="M80" s="10">
        <v>95835</v>
      </c>
      <c r="N80" s="19">
        <v>134.00478555077592</v>
      </c>
      <c r="O80" s="19">
        <v>180.02809935028554</v>
      </c>
      <c r="P80" s="19">
        <v>140.12750340813676</v>
      </c>
      <c r="Q80" s="20">
        <v>21.611428135553506</v>
      </c>
      <c r="R80" s="18"/>
      <c r="S80" s="18"/>
      <c r="T80" s="18"/>
      <c r="U80" s="18">
        <f>J80-K80</f>
        <v>1.1400000000000006</v>
      </c>
      <c r="V80" s="21">
        <f>100*LN(L80*M80/F80)</f>
        <v>415.95064921574271</v>
      </c>
      <c r="W80" s="22">
        <f>100*LN(Q80)</f>
        <v>307.32222551261589</v>
      </c>
      <c r="X80" s="22">
        <f xml:space="preserve"> 100*LN((1000000/52)*N80/F80)</f>
        <v>276.97271433351875</v>
      </c>
      <c r="Y80" s="22">
        <f xml:space="preserve"> 100*LN((1000000000/52)*O80/G80)</f>
        <v>305.2239976267885</v>
      </c>
      <c r="Z80" s="22">
        <f xml:space="preserve"> 100*LN((1000000/52)*P80/F80)</f>
        <v>281.44043777245378</v>
      </c>
      <c r="AA80" s="22"/>
      <c r="AB80" s="20">
        <f t="shared" si="10"/>
        <v>78</v>
      </c>
      <c r="AC80" s="20">
        <f>400*(LN(B80/F80)-LN(B79/F79))</f>
        <v>13.529726489503879</v>
      </c>
      <c r="AD80" s="18">
        <f>(LN((D80/C80)/F80)-LN((D79/C79)/F79))*400</f>
        <v>7.6122583049382797</v>
      </c>
      <c r="AE80" s="18">
        <f>(LN((E80/C80)/F80)-LN((E79/C79)/F79))*400</f>
        <v>25.639141610786709</v>
      </c>
      <c r="AF80" s="18">
        <f>400*(LN(C80)-LN(C79))</f>
        <v>7.2507573633806999</v>
      </c>
      <c r="AG80" s="18">
        <f>(LN(H80/C80)-LN(H79/C79))*400</f>
        <v>-2.8661431321926667</v>
      </c>
      <c r="AH80" s="18">
        <f>I80</f>
        <v>7.28</v>
      </c>
      <c r="AI80" s="18">
        <f>U80</f>
        <v>1.1400000000000006</v>
      </c>
      <c r="AJ80" s="23">
        <f t="shared" si="6"/>
        <v>0.48371553815348989</v>
      </c>
      <c r="AK80" s="18">
        <f t="shared" si="11"/>
        <v>-0.89775878762924322</v>
      </c>
      <c r="AL80" s="18">
        <f t="shared" si="7"/>
        <v>-0.72262420574998032</v>
      </c>
      <c r="AM80" s="18">
        <f t="shared" si="8"/>
        <v>0.68714296134783126</v>
      </c>
      <c r="AN80" s="18">
        <f t="shared" si="9"/>
        <v>-2.4058709930272926E-2</v>
      </c>
      <c r="AO80" s="20"/>
      <c r="AP80" s="20"/>
      <c r="AQ80" s="20"/>
      <c r="AR80" s="20"/>
      <c r="AS80" s="5"/>
      <c r="AT80" s="5"/>
      <c r="AU80" s="5"/>
      <c r="AV80" s="5"/>
    </row>
    <row r="81" spans="1:48" x14ac:dyDescent="0.25">
      <c r="A81" s="1">
        <v>1978.5</v>
      </c>
      <c r="B81" s="16">
        <v>6335.3</v>
      </c>
      <c r="C81" s="17">
        <v>37.865000000000002</v>
      </c>
      <c r="D81" s="10">
        <v>1446.2</v>
      </c>
      <c r="E81" s="17">
        <v>467.4</v>
      </c>
      <c r="F81" s="17">
        <v>162265</v>
      </c>
      <c r="G81" s="18">
        <v>164330438.75</v>
      </c>
      <c r="H81" s="11">
        <v>24.398</v>
      </c>
      <c r="I81" s="11">
        <v>8.09</v>
      </c>
      <c r="J81" s="10">
        <v>9.5</v>
      </c>
      <c r="K81" s="18">
        <v>8.49</v>
      </c>
      <c r="L81" s="11">
        <v>107.759</v>
      </c>
      <c r="M81" s="10">
        <v>96397</v>
      </c>
      <c r="N81" s="19">
        <v>135.12504765534189</v>
      </c>
      <c r="O81" s="19">
        <v>180.76618257930235</v>
      </c>
      <c r="P81" s="19">
        <v>141.26697155976083</v>
      </c>
      <c r="Q81" s="20">
        <v>21.598193684528134</v>
      </c>
      <c r="R81" s="18"/>
      <c r="S81" s="18"/>
      <c r="T81" s="18"/>
      <c r="U81" s="18">
        <f>J81-K81</f>
        <v>1.0099999999999998</v>
      </c>
      <c r="V81" s="21">
        <f>100*LN(L81*M81/F81)</f>
        <v>415.91415317442079</v>
      </c>
      <c r="W81" s="22">
        <f>100*LN(Q81)</f>
        <v>307.26096854770037</v>
      </c>
      <c r="X81" s="22">
        <f xml:space="preserve"> 100*LN((1000000/52)*N81/F81)</f>
        <v>277.34813878020736</v>
      </c>
      <c r="Y81" s="22">
        <f xml:space="preserve"> 100*LN((1000000000/52)*O81/G81)</f>
        <v>305.18366764858564</v>
      </c>
      <c r="Z81" s="22">
        <f xml:space="preserve"> 100*LN((1000000/52)*P81/F81)</f>
        <v>281.7932274611058</v>
      </c>
      <c r="AA81" s="22"/>
      <c r="AB81" s="20">
        <f t="shared" si="10"/>
        <v>79</v>
      </c>
      <c r="AC81" s="20">
        <f>400*(LN(B81/F81)-LN(B80/F80))</f>
        <v>2.0608748210472427</v>
      </c>
      <c r="AD81" s="18">
        <f>(LN((D81/C81)/F81)-LN((D80/C80)/F80))*400</f>
        <v>0.17479452205790835</v>
      </c>
      <c r="AE81" s="18">
        <f>(LN((E81/C81)/F81)-LN((E80/C80)/F80))*400</f>
        <v>10.013253109448073</v>
      </c>
      <c r="AF81" s="18">
        <f>400*(LN(C81)-LN(C80))</f>
        <v>6.6360183624862401</v>
      </c>
      <c r="AG81" s="18">
        <f>(LN(H81/C81)-LN(H80/C80))*400</f>
        <v>-0.60670803230364889</v>
      </c>
      <c r="AH81" s="18">
        <f>I81</f>
        <v>8.09</v>
      </c>
      <c r="AI81" s="18">
        <f>U81</f>
        <v>1.0099999999999998</v>
      </c>
      <c r="AJ81" s="23">
        <f t="shared" si="6"/>
        <v>0.44721949683156481</v>
      </c>
      <c r="AK81" s="18">
        <f t="shared" si="11"/>
        <v>-0.52233434094063114</v>
      </c>
      <c r="AL81" s="18">
        <f t="shared" si="7"/>
        <v>-0.76295418395284287</v>
      </c>
      <c r="AM81" s="18">
        <f t="shared" si="8"/>
        <v>0.62588599643231646</v>
      </c>
      <c r="AN81" s="18">
        <f t="shared" si="9"/>
        <v>0.32873097872175094</v>
      </c>
      <c r="AO81" s="20"/>
      <c r="AP81" s="20"/>
      <c r="AQ81" s="20"/>
      <c r="AR81" s="20"/>
      <c r="AS81" s="5"/>
      <c r="AT81" s="5"/>
      <c r="AU81" s="5"/>
      <c r="AV81" s="5"/>
    </row>
    <row r="82" spans="1:48" x14ac:dyDescent="0.25">
      <c r="A82" s="1">
        <v>1978.75</v>
      </c>
      <c r="B82" s="16">
        <v>6420.3</v>
      </c>
      <c r="C82" s="17">
        <v>38.661000000000001</v>
      </c>
      <c r="D82" s="10">
        <v>1485.4</v>
      </c>
      <c r="E82" s="17">
        <v>487.3</v>
      </c>
      <c r="F82" s="17">
        <v>163024</v>
      </c>
      <c r="G82" s="18">
        <v>165086404</v>
      </c>
      <c r="H82" s="11">
        <v>24.971</v>
      </c>
      <c r="I82" s="11">
        <v>9.58</v>
      </c>
      <c r="J82" s="10">
        <v>9.7899999999999991</v>
      </c>
      <c r="K82" s="18">
        <v>8.82</v>
      </c>
      <c r="L82" s="11">
        <v>107.63</v>
      </c>
      <c r="M82" s="10">
        <v>97400</v>
      </c>
      <c r="N82" s="19">
        <v>136.76206852434251</v>
      </c>
      <c r="O82" s="19">
        <v>182.82287557618642</v>
      </c>
      <c r="P82" s="19">
        <v>142.79976488588426</v>
      </c>
      <c r="Q82" s="20">
        <v>21.738293410345129</v>
      </c>
      <c r="R82" s="18"/>
      <c r="S82" s="18"/>
      <c r="T82" s="18"/>
      <c r="U82" s="18">
        <f>J82-K82</f>
        <v>0.96999999999999886</v>
      </c>
      <c r="V82" s="21">
        <f>100*LN(L82*M82/F82)</f>
        <v>416.36282006927667</v>
      </c>
      <c r="W82" s="22">
        <f>100*LN(Q82)</f>
        <v>307.90753786276537</v>
      </c>
      <c r="X82" s="22">
        <f xml:space="preserve"> 100*LN((1000000/52)*N82/F82)</f>
        <v>278.08568210400506</v>
      </c>
      <c r="Y82" s="22">
        <f xml:space="preserve"> 100*LN((1000000000/52)*O82/G82)</f>
        <v>305.85603540606326</v>
      </c>
      <c r="Z82" s="22">
        <f xml:space="preserve"> 100*LN((1000000/52)*P82/F82)</f>
        <v>282.40575346155157</v>
      </c>
      <c r="AA82" s="22"/>
      <c r="AB82" s="20">
        <f t="shared" si="10"/>
        <v>80</v>
      </c>
      <c r="AC82" s="20">
        <f>400*(LN(B82/F82)-LN(B81/F81))</f>
        <v>3.4644195893053009</v>
      </c>
      <c r="AD82" s="18">
        <f>(LN((D82/C82)/F82)-LN((D81/C81)/F81))*400</f>
        <v>0.50956163510562646</v>
      </c>
      <c r="AE82" s="18">
        <f>(LN((E82/C82)/F82)-LN((E81/C81)/F81))*400</f>
        <v>6.4895049352486467</v>
      </c>
      <c r="AF82" s="18">
        <f>400*(LN(C82)-LN(C81))</f>
        <v>8.3216549634311576</v>
      </c>
      <c r="AG82" s="18">
        <f>(LN(H82/C82)-LN(H81/C81))*400</f>
        <v>0.96394096493017667</v>
      </c>
      <c r="AH82" s="18">
        <f>I82</f>
        <v>9.58</v>
      </c>
      <c r="AI82" s="18">
        <f>U82</f>
        <v>0.96999999999999886</v>
      </c>
      <c r="AJ82" s="23">
        <f t="shared" si="6"/>
        <v>0.89588639168744066</v>
      </c>
      <c r="AK82" s="18">
        <f t="shared" si="11"/>
        <v>0.2152089828570638</v>
      </c>
      <c r="AL82" s="18">
        <f t="shared" si="7"/>
        <v>-9.0586426475226745E-2</v>
      </c>
      <c r="AM82" s="18">
        <f t="shared" si="8"/>
        <v>1.2724553114973105</v>
      </c>
      <c r="AN82" s="18">
        <f t="shared" si="9"/>
        <v>0.9412569791675196</v>
      </c>
      <c r="AO82" s="20"/>
      <c r="AP82" s="20"/>
      <c r="AQ82" s="20"/>
      <c r="AR82" s="20"/>
      <c r="AS82" s="5"/>
      <c r="AT82" s="5"/>
      <c r="AU82" s="5"/>
      <c r="AV82" s="5"/>
    </row>
    <row r="83" spans="1:48" x14ac:dyDescent="0.25">
      <c r="A83" s="1">
        <v>1979</v>
      </c>
      <c r="B83" s="16">
        <v>6433</v>
      </c>
      <c r="C83" s="17">
        <v>39.351999999999997</v>
      </c>
      <c r="D83" s="10">
        <v>1521</v>
      </c>
      <c r="E83" s="17">
        <v>502</v>
      </c>
      <c r="F83" s="17">
        <v>163756</v>
      </c>
      <c r="G83" s="18">
        <v>165809676.5</v>
      </c>
      <c r="H83" s="11">
        <v>25.72</v>
      </c>
      <c r="I83" s="11">
        <v>10.07</v>
      </c>
      <c r="J83" s="10">
        <v>10.16</v>
      </c>
      <c r="K83" s="18">
        <v>9.11</v>
      </c>
      <c r="L83" s="11">
        <v>107.14</v>
      </c>
      <c r="M83" s="10">
        <v>98252</v>
      </c>
      <c r="N83" s="19">
        <v>137.73803111167285</v>
      </c>
      <c r="O83" s="19">
        <v>183.28895911869145</v>
      </c>
      <c r="P83" s="19">
        <v>143.79792090506885</v>
      </c>
      <c r="Q83" s="20">
        <v>21.693011047330941</v>
      </c>
      <c r="R83" s="18"/>
      <c r="S83" s="18"/>
      <c r="T83" s="18"/>
      <c r="U83" s="18">
        <f>J83-K83</f>
        <v>1.0500000000000007</v>
      </c>
      <c r="V83" s="21">
        <f>100*LN(L83*M83/F83)</f>
        <v>416.3294482163634</v>
      </c>
      <c r="W83" s="22">
        <f>100*LN(Q83)</f>
        <v>307.69901371186631</v>
      </c>
      <c r="X83" s="22">
        <f xml:space="preserve"> 100*LN((1000000/52)*N83/F83)</f>
        <v>278.3487601111745</v>
      </c>
      <c r="Y83" s="22">
        <f xml:space="preserve"> 100*LN((1000000000/52)*O83/G83)</f>
        <v>305.67348760085588</v>
      </c>
      <c r="Z83" s="22">
        <f xml:space="preserve"> 100*LN((1000000/52)*P83/F83)</f>
        <v>282.65430322775393</v>
      </c>
      <c r="AA83" s="22"/>
      <c r="AB83" s="20">
        <f t="shared" si="10"/>
        <v>81</v>
      </c>
      <c r="AC83" s="20">
        <f>400*(LN(B83/F83)-LN(B82/F82))</f>
        <v>-1.0015755946950478</v>
      </c>
      <c r="AD83" s="18">
        <f>(LN((D83/C83)/F83)-LN((D82/C82)/F82))*400</f>
        <v>0.59534866875594616</v>
      </c>
      <c r="AE83" s="18">
        <f>(LN((E83/C83)/F83)-LN((E82/C82)/F82))*400</f>
        <v>3.0098497960246107</v>
      </c>
      <c r="AF83" s="18">
        <f>400*(LN(C83)-LN(C82))</f>
        <v>7.0861838074698369</v>
      </c>
      <c r="AG83" s="18">
        <f>(LN(H83/C83)-LN(H82/C82))*400</f>
        <v>4.7353153213179011</v>
      </c>
      <c r="AH83" s="18">
        <f>I83</f>
        <v>10.07</v>
      </c>
      <c r="AI83" s="18">
        <f>U83</f>
        <v>1.0500000000000007</v>
      </c>
      <c r="AJ83" s="23">
        <f t="shared" si="6"/>
        <v>0.86251453877417816</v>
      </c>
      <c r="AK83" s="18">
        <f t="shared" si="11"/>
        <v>0.4782869900265041</v>
      </c>
      <c r="AL83" s="18">
        <f t="shared" si="7"/>
        <v>-0.27313423168260442</v>
      </c>
      <c r="AM83" s="18">
        <f t="shared" si="8"/>
        <v>1.0639311605982584</v>
      </c>
      <c r="AN83" s="18">
        <f t="shared" si="9"/>
        <v>1.1898067453698786</v>
      </c>
      <c r="AO83" s="20"/>
      <c r="AP83" s="20"/>
      <c r="AQ83" s="20"/>
      <c r="AR83" s="20"/>
      <c r="AS83" s="5"/>
      <c r="AT83" s="5"/>
      <c r="AU83" s="5"/>
      <c r="AV83" s="5"/>
    </row>
    <row r="84" spans="1:48" x14ac:dyDescent="0.25">
      <c r="A84" s="1">
        <v>1979.25</v>
      </c>
      <c r="B84" s="16">
        <v>6440.8</v>
      </c>
      <c r="C84" s="17">
        <v>40.304000000000002</v>
      </c>
      <c r="D84" s="10">
        <v>1561.5</v>
      </c>
      <c r="E84" s="17">
        <v>511.9</v>
      </c>
      <c r="F84" s="17">
        <v>164447</v>
      </c>
      <c r="G84" s="18">
        <v>166491949</v>
      </c>
      <c r="H84" s="11">
        <v>26.286999999999999</v>
      </c>
      <c r="I84" s="11">
        <v>10.18</v>
      </c>
      <c r="J84" s="10">
        <v>10.39</v>
      </c>
      <c r="K84" s="18">
        <v>9.1199999999999992</v>
      </c>
      <c r="L84" s="11">
        <v>106.628</v>
      </c>
      <c r="M84" s="10">
        <v>98371</v>
      </c>
      <c r="N84" s="19">
        <v>138.30001755019799</v>
      </c>
      <c r="O84" s="19">
        <v>183.09829859888367</v>
      </c>
      <c r="P84" s="19">
        <v>144.2303130175747</v>
      </c>
      <c r="Q84" s="20">
        <v>21.572266105386099</v>
      </c>
      <c r="R84" s="18"/>
      <c r="S84" s="18"/>
      <c r="T84" s="18"/>
      <c r="U84" s="18">
        <f>J84-K84</f>
        <v>1.2700000000000014</v>
      </c>
      <c r="V84" s="21">
        <f>100*LN(L84*M84/F84)</f>
        <v>415.55038567388476</v>
      </c>
      <c r="W84" s="22">
        <f>100*LN(Q84)</f>
        <v>307.14085130833996</v>
      </c>
      <c r="X84" s="22">
        <f xml:space="preserve"> 100*LN((1000000/52)*N84/F84)</f>
        <v>278.33485961291643</v>
      </c>
      <c r="Y84" s="22">
        <f xml:space="preserve"> 100*LN((1000000000/52)*O84/G84)</f>
        <v>305.15877659448103</v>
      </c>
      <c r="Z84" s="22">
        <f xml:space="preserve"> 100*LN((1000000/52)*P84/F84)</f>
        <v>282.5334648418804</v>
      </c>
      <c r="AA84" s="22"/>
      <c r="AB84" s="20">
        <f t="shared" si="10"/>
        <v>82</v>
      </c>
      <c r="AC84" s="20">
        <f>400*(LN(B84/F84)-LN(B83/F83))</f>
        <v>-1.1996204805983623</v>
      </c>
      <c r="AD84" s="18">
        <f>(LN((D84/C84)/F84)-LN((D83/C83)/F83))*400</f>
        <v>-0.73434017185647349</v>
      </c>
      <c r="AE84" s="18">
        <f>(LN((E84/C84)/F84)-LN((E83/C83)/F83))*400</f>
        <v>-3.434224448669454</v>
      </c>
      <c r="AF84" s="18">
        <f>400*(LN(C84)-LN(C83))</f>
        <v>9.5615680468863928</v>
      </c>
      <c r="AG84" s="18">
        <f>(LN(H84/C84)-LN(H83/C83))*400</f>
        <v>-0.83931963427510414</v>
      </c>
      <c r="AH84" s="18">
        <f>I84</f>
        <v>10.18</v>
      </c>
      <c r="AI84" s="18">
        <f>U84</f>
        <v>1.2700000000000014</v>
      </c>
      <c r="AJ84" s="23">
        <f t="shared" si="6"/>
        <v>8.3451996295536901E-2</v>
      </c>
      <c r="AK84" s="18">
        <f t="shared" si="11"/>
        <v>0.46438649176843683</v>
      </c>
      <c r="AL84" s="18">
        <f t="shared" si="7"/>
        <v>-0.78784523805745721</v>
      </c>
      <c r="AM84" s="18">
        <f t="shared" si="8"/>
        <v>0.50576875707190538</v>
      </c>
      <c r="AN84" s="18">
        <f t="shared" si="9"/>
        <v>1.0689683594963526</v>
      </c>
      <c r="AO84" s="20"/>
      <c r="AP84" s="20"/>
      <c r="AQ84" s="20"/>
      <c r="AR84" s="20"/>
      <c r="AS84" s="5"/>
      <c r="AT84" s="5"/>
      <c r="AU84" s="5"/>
      <c r="AV84" s="5"/>
    </row>
    <row r="85" spans="1:48" x14ac:dyDescent="0.25">
      <c r="A85" s="1">
        <v>1979.5</v>
      </c>
      <c r="B85" s="16">
        <v>6487.1</v>
      </c>
      <c r="C85" s="17">
        <v>41.164999999999999</v>
      </c>
      <c r="D85" s="10">
        <v>1616</v>
      </c>
      <c r="E85" s="17">
        <v>533.5</v>
      </c>
      <c r="F85" s="17">
        <v>165200</v>
      </c>
      <c r="G85" s="18">
        <v>167236221.5</v>
      </c>
      <c r="H85" s="11">
        <v>26.896000000000001</v>
      </c>
      <c r="I85" s="11">
        <v>10.94</v>
      </c>
      <c r="J85" s="10">
        <v>10.39</v>
      </c>
      <c r="K85" s="18">
        <v>9.1</v>
      </c>
      <c r="L85" s="11">
        <v>106.881</v>
      </c>
      <c r="M85" s="10">
        <v>99041</v>
      </c>
      <c r="N85" s="19">
        <v>139.46169392580688</v>
      </c>
      <c r="O85" s="19">
        <v>185.59316335813801</v>
      </c>
      <c r="P85" s="19">
        <v>145.42766873354614</v>
      </c>
      <c r="Q85" s="20">
        <v>21.759287074286462</v>
      </c>
      <c r="R85" s="18"/>
      <c r="S85" s="18"/>
      <c r="T85" s="18"/>
      <c r="U85" s="18">
        <f>J85-K85</f>
        <v>1.2900000000000009</v>
      </c>
      <c r="V85" s="21">
        <f>100*LN(L85*M85/F85)</f>
        <v>416.00931107609586</v>
      </c>
      <c r="W85" s="22">
        <f>100*LN(Q85)</f>
        <v>308.00406583208007</v>
      </c>
      <c r="X85" s="22">
        <f xml:space="preserve"> 100*LN((1000000/52)*N85/F85)</f>
        <v>278.71446673530721</v>
      </c>
      <c r="Y85" s="22">
        <f xml:space="preserve"> 100*LN((1000000000/52)*O85/G85)</f>
        <v>306.06612317654992</v>
      </c>
      <c r="Z85" s="22">
        <f xml:space="preserve"> 100*LN((1000000/52)*P85/F85)</f>
        <v>282.90335402130063</v>
      </c>
      <c r="AA85" s="22"/>
      <c r="AB85" s="20">
        <f t="shared" si="10"/>
        <v>83</v>
      </c>
      <c r="AC85" s="20">
        <f>400*(LN(B85/F85)-LN(B84/F84))</f>
        <v>1.0377209238383145</v>
      </c>
      <c r="AD85" s="18">
        <f>(LN((D85/C85)/F85)-LN((D84/C84)/F84))*400</f>
        <v>3.4403479890492861</v>
      </c>
      <c r="AE85" s="18">
        <f>(LN((E85/C85)/F85)-LN((E84/C84)/F84))*400</f>
        <v>6.2494339571948387</v>
      </c>
      <c r="AF85" s="18">
        <f>400*(LN(C85)-LN(C84))</f>
        <v>8.4550644560538402</v>
      </c>
      <c r="AG85" s="18">
        <f>(LN(H85/C85)-LN(H84/C84))*400</f>
        <v>0.70615805007132604</v>
      </c>
      <c r="AH85" s="18">
        <f>I85</f>
        <v>10.94</v>
      </c>
      <c r="AI85" s="18">
        <f>U85</f>
        <v>1.2900000000000009</v>
      </c>
      <c r="AJ85" s="23">
        <f t="shared" si="6"/>
        <v>0.54237739850663047</v>
      </c>
      <c r="AK85" s="18">
        <f t="shared" si="11"/>
        <v>0.84399361415921703</v>
      </c>
      <c r="AL85" s="18">
        <f t="shared" si="7"/>
        <v>0.11950134401143941</v>
      </c>
      <c r="AM85" s="18">
        <f t="shared" si="8"/>
        <v>1.3689832808120173</v>
      </c>
      <c r="AN85" s="18">
        <f t="shared" si="9"/>
        <v>1.4388575389165794</v>
      </c>
      <c r="AO85" s="20"/>
      <c r="AP85" s="20"/>
      <c r="AQ85" s="20"/>
      <c r="AR85" s="20"/>
      <c r="AS85" s="5"/>
      <c r="AT85" s="5"/>
      <c r="AU85" s="5"/>
      <c r="AV85" s="5"/>
    </row>
    <row r="86" spans="1:48" x14ac:dyDescent="0.25">
      <c r="A86" s="1">
        <v>1979.75</v>
      </c>
      <c r="B86" s="16">
        <v>6503.9</v>
      </c>
      <c r="C86" s="17">
        <v>41.985999999999997</v>
      </c>
      <c r="D86" s="10">
        <v>1659.5</v>
      </c>
      <c r="E86" s="17">
        <v>539.29999999999995</v>
      </c>
      <c r="F86" s="17">
        <v>166055</v>
      </c>
      <c r="G86" s="18">
        <v>168082494</v>
      </c>
      <c r="H86" s="11">
        <v>27.588000000000001</v>
      </c>
      <c r="I86" s="11">
        <v>13.58</v>
      </c>
      <c r="J86" s="10">
        <v>11.82</v>
      </c>
      <c r="K86" s="18">
        <v>10.44</v>
      </c>
      <c r="L86" s="11">
        <v>106.82</v>
      </c>
      <c r="M86" s="10">
        <v>99637</v>
      </c>
      <c r="N86" s="19">
        <v>139.73597258942337</v>
      </c>
      <c r="O86" s="19">
        <v>186.11595234145278</v>
      </c>
      <c r="P86" s="19">
        <v>145.92476052658768</v>
      </c>
      <c r="Q86" s="20">
        <v>21.719302620868131</v>
      </c>
      <c r="R86" s="18"/>
      <c r="S86" s="18"/>
      <c r="T86" s="18"/>
      <c r="U86" s="18">
        <f>J86-K86</f>
        <v>1.3800000000000008</v>
      </c>
      <c r="V86" s="21">
        <f>100*LN(L86*M86/F86)</f>
        <v>416.03596976804909</v>
      </c>
      <c r="W86" s="22">
        <f>100*LN(Q86)</f>
        <v>307.82013868554344</v>
      </c>
      <c r="X86" s="22">
        <f xml:space="preserve"> 100*LN((1000000/52)*N86/F86)</f>
        <v>278.39472335854066</v>
      </c>
      <c r="Y86" s="22">
        <f xml:space="preserve"> 100*LN((1000000000/52)*O86/G86)</f>
        <v>305.84265449673171</v>
      </c>
      <c r="Z86" s="22">
        <f xml:space="preserve"> 100*LN((1000000/52)*P86/F86)</f>
        <v>282.72836516357086</v>
      </c>
      <c r="AA86" s="22"/>
      <c r="AB86" s="20">
        <f t="shared" si="10"/>
        <v>84</v>
      </c>
      <c r="AC86" s="20">
        <f>400*(LN(B86/F86)-LN(B85/F85))</f>
        <v>-1.0303161118333293</v>
      </c>
      <c r="AD86" s="18">
        <f>(LN((D86/C86)/F86)-LN((D85/C85)/F85))*400</f>
        <v>0.66093830099376305</v>
      </c>
      <c r="AE86" s="18">
        <f>(LN((E86/C86)/F86)-LN((E85/C85)/F85))*400</f>
        <v>-5.6388458900528349</v>
      </c>
      <c r="AF86" s="18">
        <f>400*(LN(C86)-LN(C85))</f>
        <v>7.8991394526966019</v>
      </c>
      <c r="AG86" s="18">
        <f>(LN(H86/C86)-LN(H85/C85))*400</f>
        <v>2.2621881084174955</v>
      </c>
      <c r="AH86" s="18">
        <f>I86</f>
        <v>13.58</v>
      </c>
      <c r="AI86" s="18">
        <f>U86</f>
        <v>1.3800000000000008</v>
      </c>
      <c r="AJ86" s="23">
        <f t="shared" si="6"/>
        <v>0.56903609045986059</v>
      </c>
      <c r="AK86" s="18">
        <f t="shared" si="11"/>
        <v>0.52425023739266408</v>
      </c>
      <c r="AL86" s="18">
        <f t="shared" si="7"/>
        <v>-0.10396733580677164</v>
      </c>
      <c r="AM86" s="18">
        <f t="shared" si="8"/>
        <v>1.1850561342753849</v>
      </c>
      <c r="AN86" s="18">
        <f t="shared" si="9"/>
        <v>1.263868681186807</v>
      </c>
      <c r="AO86" s="20"/>
      <c r="AP86" s="20"/>
      <c r="AQ86" s="20"/>
      <c r="AR86" s="20"/>
      <c r="AS86" s="5"/>
      <c r="AT86" s="5"/>
      <c r="AU86" s="5"/>
      <c r="AV86" s="5"/>
    </row>
    <row r="87" spans="1:48" x14ac:dyDescent="0.25">
      <c r="A87" s="1">
        <v>1980</v>
      </c>
      <c r="B87" s="16">
        <v>6524.9</v>
      </c>
      <c r="C87" s="17">
        <v>42.859000000000002</v>
      </c>
      <c r="D87" s="10">
        <v>1706.5</v>
      </c>
      <c r="E87" s="17">
        <v>544.70000000000005</v>
      </c>
      <c r="F87" s="17">
        <v>166762</v>
      </c>
      <c r="G87" s="18">
        <v>168795327</v>
      </c>
      <c r="H87" s="11">
        <v>28.373999999999999</v>
      </c>
      <c r="I87" s="11">
        <v>15.07</v>
      </c>
      <c r="J87" s="10">
        <v>13.48</v>
      </c>
      <c r="K87" s="18">
        <v>11.96</v>
      </c>
      <c r="L87" s="11">
        <v>106.258</v>
      </c>
      <c r="M87" s="10">
        <v>99862</v>
      </c>
      <c r="N87" s="19">
        <v>139.40126519501092</v>
      </c>
      <c r="O87" s="19">
        <v>185.50042423218446</v>
      </c>
      <c r="P87" s="19">
        <v>145.22992425262811</v>
      </c>
      <c r="Q87" s="20">
        <v>21.550257001127463</v>
      </c>
      <c r="R87" s="18"/>
      <c r="S87" s="18"/>
      <c r="T87" s="18"/>
      <c r="U87" s="18">
        <f>J87-K87</f>
        <v>1.5199999999999996</v>
      </c>
      <c r="V87" s="21">
        <f>100*LN(L87*M87/F87)</f>
        <v>415.30916857744342</v>
      </c>
      <c r="W87" s="22">
        <f>100*LN(Q87)</f>
        <v>307.0387742285024</v>
      </c>
      <c r="X87" s="22">
        <f xml:space="preserve"> 100*LN((1000000/52)*N87/F87)</f>
        <v>277.73004884658906</v>
      </c>
      <c r="Y87" s="22">
        <f xml:space="preserve"> 100*LN((1000000000/52)*O87/G87)</f>
        <v>305.088183128217</v>
      </c>
      <c r="Z87" s="22">
        <f xml:space="preserve"> 100*LN((1000000/52)*P87/F87)</f>
        <v>281.82620852274954</v>
      </c>
      <c r="AA87" s="22"/>
      <c r="AB87" s="20">
        <f t="shared" si="10"/>
        <v>85</v>
      </c>
      <c r="AC87" s="20">
        <f>400*(LN(B87/F87)-LN(B86/F86))</f>
        <v>-0.40998279821451433</v>
      </c>
      <c r="AD87" s="18">
        <f>(LN((D87/C87)/F87)-LN((D86/C86)/F86))*400</f>
        <v>1.2400484522821387</v>
      </c>
      <c r="AE87" s="18">
        <f>(LN((E87/C87)/F87)-LN((E86/C86)/F86))*400</f>
        <v>-5.9459336038315769</v>
      </c>
      <c r="AF87" s="18">
        <f>400*(LN(C87)-LN(C86))</f>
        <v>8.2317714452914359</v>
      </c>
      <c r="AG87" s="18">
        <f>(LN(H87/C87)-LN(H86/C86))*400</f>
        <v>3.0051634830080332</v>
      </c>
      <c r="AH87" s="18">
        <f>I87</f>
        <v>15.07</v>
      </c>
      <c r="AI87" s="18">
        <f>U87</f>
        <v>1.5199999999999996</v>
      </c>
      <c r="AJ87" s="23">
        <f t="shared" si="6"/>
        <v>-0.15776510014580936</v>
      </c>
      <c r="AK87" s="18">
        <f t="shared" si="11"/>
        <v>-0.14042427455893858</v>
      </c>
      <c r="AL87" s="18">
        <f t="shared" si="7"/>
        <v>-0.85843870432148606</v>
      </c>
      <c r="AM87" s="18">
        <f t="shared" si="8"/>
        <v>0.40369167723434884</v>
      </c>
      <c r="AN87" s="18">
        <f t="shared" si="9"/>
        <v>0.36171204036548943</v>
      </c>
      <c r="AO87" s="20"/>
      <c r="AP87" s="20"/>
      <c r="AQ87" s="20"/>
      <c r="AR87" s="20"/>
      <c r="AS87" s="5"/>
      <c r="AT87" s="5"/>
      <c r="AU87" s="5"/>
      <c r="AV87" s="5"/>
    </row>
    <row r="88" spans="1:48" x14ac:dyDescent="0.25">
      <c r="A88" s="1">
        <v>1980.25</v>
      </c>
      <c r="B88" s="16">
        <v>6392.6</v>
      </c>
      <c r="C88" s="17">
        <v>43.8</v>
      </c>
      <c r="D88" s="10">
        <v>1708.9</v>
      </c>
      <c r="E88" s="17">
        <v>511.5</v>
      </c>
      <c r="F88" s="17">
        <v>167416</v>
      </c>
      <c r="G88" s="18">
        <v>169455160</v>
      </c>
      <c r="H88" s="11">
        <v>29.105</v>
      </c>
      <c r="I88" s="11">
        <v>12.67</v>
      </c>
      <c r="J88" s="10">
        <v>13.36</v>
      </c>
      <c r="K88" s="18">
        <v>10.48</v>
      </c>
      <c r="L88" s="11">
        <v>105.465</v>
      </c>
      <c r="M88" s="10">
        <v>98953</v>
      </c>
      <c r="N88" s="19">
        <v>136.96965877913496</v>
      </c>
      <c r="O88" s="19">
        <v>183.23827331848727</v>
      </c>
      <c r="P88" s="19">
        <v>142.77776424788496</v>
      </c>
      <c r="Q88" s="20">
        <v>21.195909083725681</v>
      </c>
      <c r="R88" s="18"/>
      <c r="S88" s="18"/>
      <c r="T88" s="18"/>
      <c r="U88" s="18">
        <f>J88-K88</f>
        <v>2.879999999999999</v>
      </c>
      <c r="V88" s="21">
        <f>100*LN(L88*M88/F88)</f>
        <v>413.25424013124461</v>
      </c>
      <c r="W88" s="22">
        <f>100*LN(Q88)</f>
        <v>305.38081953085066</v>
      </c>
      <c r="X88" s="22">
        <f xml:space="preserve"> 100*LN((1000000/52)*N88/F88)</f>
        <v>275.57892599971996</v>
      </c>
      <c r="Y88" s="22">
        <f xml:space="preserve"> 100*LN((1000000000/52)*O88/G88)</f>
        <v>303.47105572648314</v>
      </c>
      <c r="Z88" s="22">
        <f xml:space="preserve"> 100*LN((1000000/52)*P88/F88)</f>
        <v>279.7319152693542</v>
      </c>
      <c r="AA88" s="22"/>
      <c r="AB88" s="20">
        <f t="shared" si="10"/>
        <v>86</v>
      </c>
      <c r="AC88" s="20">
        <f>400*(LN(B88/F88)-LN(B87/F87))</f>
        <v>-9.7594570967483918</v>
      </c>
      <c r="AD88" s="18">
        <f>(LN((D88/C88)/F88)-LN((D87/C87)/F87))*400</f>
        <v>-9.6907387179477666</v>
      </c>
      <c r="AE88" s="18">
        <f>(LN((E88/C88)/F88)-LN((E87/C87)/F87))*400</f>
        <v>-35.407938039567455</v>
      </c>
      <c r="AF88" s="18">
        <f>400*(LN(C88)-LN(C87))</f>
        <v>8.6872637548164988</v>
      </c>
      <c r="AG88" s="18">
        <f>(LN(H88/C88)-LN(H87/C87))*400</f>
        <v>1.4874353787456718</v>
      </c>
      <c r="AH88" s="18">
        <f>I88</f>
        <v>12.67</v>
      </c>
      <c r="AI88" s="18">
        <f>U88</f>
        <v>2.879999999999999</v>
      </c>
      <c r="AJ88" s="23">
        <f t="shared" si="6"/>
        <v>-2.2126935463446102</v>
      </c>
      <c r="AK88" s="18">
        <f t="shared" si="11"/>
        <v>-2.2915471214280387</v>
      </c>
      <c r="AL88" s="18">
        <f t="shared" si="7"/>
        <v>-2.4755661060553393</v>
      </c>
      <c r="AM88" s="18">
        <f t="shared" si="8"/>
        <v>-1.2542630204173975</v>
      </c>
      <c r="AN88" s="18">
        <f t="shared" si="9"/>
        <v>-1.7325812130298459</v>
      </c>
      <c r="AO88" s="20"/>
      <c r="AP88" s="20"/>
      <c r="AQ88" s="20"/>
      <c r="AR88" s="20"/>
      <c r="AS88" s="5"/>
      <c r="AT88" s="5"/>
      <c r="AU88" s="5"/>
      <c r="AV88" s="5"/>
    </row>
    <row r="89" spans="1:48" x14ac:dyDescent="0.25">
      <c r="A89" s="1">
        <v>1980.5</v>
      </c>
      <c r="B89" s="16">
        <v>6382.9</v>
      </c>
      <c r="C89" s="17">
        <v>44.808</v>
      </c>
      <c r="D89" s="10">
        <v>1767.7</v>
      </c>
      <c r="E89" s="17">
        <v>528.9</v>
      </c>
      <c r="F89" s="17">
        <v>168111</v>
      </c>
      <c r="G89" s="18">
        <v>170155993</v>
      </c>
      <c r="H89" s="11">
        <v>29.824999999999999</v>
      </c>
      <c r="I89" s="11">
        <v>9.82</v>
      </c>
      <c r="J89" s="10">
        <v>13.17</v>
      </c>
      <c r="K89" s="18">
        <v>10.94</v>
      </c>
      <c r="L89" s="11">
        <v>105.28100000000001</v>
      </c>
      <c r="M89" s="10">
        <v>98899</v>
      </c>
      <c r="N89" s="19">
        <v>136.34119117214624</v>
      </c>
      <c r="O89" s="19">
        <v>182.67644173857622</v>
      </c>
      <c r="P89" s="19">
        <v>142.24507558300439</v>
      </c>
      <c r="Q89" s="20">
        <v>21.047540452292488</v>
      </c>
      <c r="R89" s="18"/>
      <c r="S89" s="18"/>
      <c r="T89" s="18"/>
      <c r="U89" s="18">
        <f>J89-K89</f>
        <v>2.2300000000000004</v>
      </c>
      <c r="V89" s="21">
        <f>100*LN(L89*M89/F89)</f>
        <v>412.61076178528447</v>
      </c>
      <c r="W89" s="22">
        <f>100*LN(Q89)</f>
        <v>304.67837101802041</v>
      </c>
      <c r="X89" s="22">
        <f xml:space="preserve"> 100*LN((1000000/52)*N89/F89)</f>
        <v>274.70475875605786</v>
      </c>
      <c r="Y89" s="22">
        <f xml:space="preserve"> 100*LN((1000000000/52)*O89/G89)</f>
        <v>302.75124482265238</v>
      </c>
      <c r="Z89" s="22">
        <f xml:space="preserve"> 100*LN((1000000/52)*P89/F89)</f>
        <v>278.94385392488829</v>
      </c>
      <c r="AA89" s="22"/>
      <c r="AB89" s="20">
        <f t="shared" si="10"/>
        <v>87</v>
      </c>
      <c r="AC89" s="20">
        <f>400*(LN(B89/F89)-LN(B88/F88))</f>
        <v>-2.2645097724572238</v>
      </c>
      <c r="AD89" s="18">
        <f>(LN((D89/C89)/F89)-LN((D88/C88)/F88))*400</f>
        <v>2.7735031155309287</v>
      </c>
      <c r="AE89" s="18">
        <f>(LN((E89/C89)/F89)-LN((E88/C88)/F88))*400</f>
        <v>2.6224690320425736</v>
      </c>
      <c r="AF89" s="18">
        <f>400*(LN(C89)-LN(C88))</f>
        <v>9.1011510100523552</v>
      </c>
      <c r="AG89" s="18">
        <f>(LN(H89/C89)-LN(H88/C88))*400</f>
        <v>0.67364389405999425</v>
      </c>
      <c r="AH89" s="18">
        <f>I89</f>
        <v>9.82</v>
      </c>
      <c r="AI89" s="18">
        <f>U89</f>
        <v>2.2300000000000004</v>
      </c>
      <c r="AJ89" s="23">
        <f t="shared" si="6"/>
        <v>-2.8561718923047579</v>
      </c>
      <c r="AK89" s="18">
        <f t="shared" si="11"/>
        <v>-3.1657143650901389</v>
      </c>
      <c r="AL89" s="18">
        <f t="shared" si="7"/>
        <v>-3.1953770098861014</v>
      </c>
      <c r="AM89" s="18">
        <f t="shared" si="8"/>
        <v>-1.9567115332476419</v>
      </c>
      <c r="AN89" s="18">
        <f t="shared" si="9"/>
        <v>-2.520642557495762</v>
      </c>
      <c r="AO89" s="20"/>
      <c r="AP89" s="20"/>
      <c r="AQ89" s="20"/>
      <c r="AR89" s="20"/>
      <c r="AS89" s="5"/>
      <c r="AT89" s="5"/>
      <c r="AU89" s="5"/>
      <c r="AV89" s="5"/>
    </row>
    <row r="90" spans="1:48" x14ac:dyDescent="0.25">
      <c r="A90" s="1">
        <v>1980.75</v>
      </c>
      <c r="B90" s="16">
        <v>6501.2</v>
      </c>
      <c r="C90" s="17">
        <v>46.045999999999999</v>
      </c>
      <c r="D90" s="10">
        <v>1835.4</v>
      </c>
      <c r="E90" s="17">
        <v>560.6</v>
      </c>
      <c r="F90" s="17">
        <v>168694</v>
      </c>
      <c r="G90" s="18">
        <v>170744826</v>
      </c>
      <c r="H90" s="11">
        <v>30.655999999999999</v>
      </c>
      <c r="I90" s="11">
        <v>15.85</v>
      </c>
      <c r="J90" s="10">
        <v>14.67</v>
      </c>
      <c r="K90" s="18">
        <v>12.41</v>
      </c>
      <c r="L90" s="11">
        <v>105.663</v>
      </c>
      <c r="M90" s="10">
        <v>99499</v>
      </c>
      <c r="N90" s="19">
        <v>138.02518161697728</v>
      </c>
      <c r="O90" s="19">
        <v>184.63844083312975</v>
      </c>
      <c r="P90" s="19">
        <v>144.0476992980991</v>
      </c>
      <c r="Q90" s="20">
        <v>21.183823530190828</v>
      </c>
      <c r="R90" s="18"/>
      <c r="S90" s="18"/>
      <c r="T90" s="18"/>
      <c r="U90" s="18">
        <f>J90-K90</f>
        <v>2.2599999999999998</v>
      </c>
      <c r="V90" s="21">
        <f>100*LN(L90*M90/F90)</f>
        <v>413.23159553286536</v>
      </c>
      <c r="W90" s="22">
        <f>100*LN(Q90)</f>
        <v>305.32378493852531</v>
      </c>
      <c r="X90" s="22">
        <f xml:space="preserve"> 100*LN((1000000/52)*N90/F90)</f>
        <v>275.5861281570854</v>
      </c>
      <c r="Y90" s="22">
        <f xml:space="preserve"> 100*LN((1000000000/52)*O90/G90)</f>
        <v>303.47409029422374</v>
      </c>
      <c r="Z90" s="22">
        <f xml:space="preserve"> 100*LN((1000000/52)*P90/F90)</f>
        <v>279.85696274270674</v>
      </c>
      <c r="AA90" s="22"/>
      <c r="AB90" s="20">
        <f t="shared" si="10"/>
        <v>88</v>
      </c>
      <c r="AC90" s="20">
        <f>400*(LN(B90/F90)-LN(B89/F89))</f>
        <v>5.9609153590958641</v>
      </c>
      <c r="AD90" s="18">
        <f>(LN((D90/C90)/F90)-LN((D89/C89)/F89))*400</f>
        <v>2.7468102464140998</v>
      </c>
      <c r="AE90" s="18">
        <f>(LN((E90/C90)/F90)-LN((E89/C89)/F89))*400</f>
        <v>10.99684457268566</v>
      </c>
      <c r="AF90" s="18">
        <f>400*(LN(C90)-LN(C89))</f>
        <v>10.901680765858934</v>
      </c>
      <c r="AG90" s="18">
        <f>(LN(H90/C90)-LN(H89/C89))*400</f>
        <v>9.0892755929172786E-2</v>
      </c>
      <c r="AH90" s="18">
        <f>I90</f>
        <v>15.85</v>
      </c>
      <c r="AI90" s="18">
        <f>U90</f>
        <v>2.2599999999999998</v>
      </c>
      <c r="AJ90" s="23">
        <f t="shared" si="6"/>
        <v>-2.2353381447238689</v>
      </c>
      <c r="AK90" s="18">
        <f t="shared" si="11"/>
        <v>-2.2843449640625977</v>
      </c>
      <c r="AL90" s="18">
        <f t="shared" si="7"/>
        <v>-2.4725315383147404</v>
      </c>
      <c r="AM90" s="18">
        <f t="shared" si="8"/>
        <v>-1.3112976127427487</v>
      </c>
      <c r="AN90" s="18">
        <f t="shared" si="9"/>
        <v>-1.6075337396773079</v>
      </c>
      <c r="AO90" s="20"/>
      <c r="AP90" s="20"/>
      <c r="AQ90" s="20"/>
      <c r="AR90" s="20"/>
      <c r="AS90" s="5"/>
      <c r="AT90" s="5"/>
      <c r="AU90" s="5"/>
      <c r="AV90" s="5"/>
    </row>
    <row r="91" spans="1:48" x14ac:dyDescent="0.25">
      <c r="A91" s="1">
        <v>1981</v>
      </c>
      <c r="B91" s="16">
        <v>6635.7</v>
      </c>
      <c r="C91" s="17">
        <v>47.195999999999998</v>
      </c>
      <c r="D91" s="10">
        <v>1890.7</v>
      </c>
      <c r="E91" s="17">
        <v>580.6</v>
      </c>
      <c r="F91" s="17">
        <v>169279</v>
      </c>
      <c r="G91" s="18">
        <v>171337843.75</v>
      </c>
      <c r="H91" s="11">
        <v>31.459</v>
      </c>
      <c r="I91" s="11">
        <v>16.600000000000001</v>
      </c>
      <c r="J91" s="10">
        <v>15.25</v>
      </c>
      <c r="K91" s="18">
        <v>12.95</v>
      </c>
      <c r="L91" s="11">
        <v>105.765</v>
      </c>
      <c r="M91" s="10">
        <v>100239</v>
      </c>
      <c r="N91" s="19">
        <v>138.78702535361688</v>
      </c>
      <c r="O91" s="19">
        <v>185.27633060736514</v>
      </c>
      <c r="P91" s="19">
        <v>144.82867803306024</v>
      </c>
      <c r="Q91" s="20">
        <v>21.170900596302971</v>
      </c>
      <c r="R91" s="18"/>
      <c r="S91" s="18"/>
      <c r="T91" s="18"/>
      <c r="U91" s="18">
        <f>J91-K91</f>
        <v>2.3000000000000007</v>
      </c>
      <c r="V91" s="21">
        <f>100*LN(L91*M91/F91)</f>
        <v>413.7228745039618</v>
      </c>
      <c r="W91" s="22">
        <f>100*LN(Q91)</f>
        <v>305.26276253993626</v>
      </c>
      <c r="X91" s="22">
        <f xml:space="preserve"> 100*LN((1000000/52)*N91/F91)</f>
        <v>275.79038855446385</v>
      </c>
      <c r="Y91" s="22">
        <f xml:space="preserve"> 100*LN((1000000000/52)*O91/G91)</f>
        <v>303.47226481792904</v>
      </c>
      <c r="Z91" s="22">
        <f xml:space="preserve"> 100*LN((1000000/52)*P91/F91)</f>
        <v>280.05148321768951</v>
      </c>
      <c r="AA91" s="22"/>
      <c r="AB91" s="20">
        <f t="shared" si="10"/>
        <v>89</v>
      </c>
      <c r="AC91" s="20">
        <f>400*(LN(B91/F91)-LN(B90/F90))</f>
        <v>6.8062278593979286</v>
      </c>
      <c r="AD91" s="18">
        <f>(LN((D91/C91)/F91)-LN((D90/C90)/F90))*400</f>
        <v>0.62184983966773189</v>
      </c>
      <c r="AE91" s="18">
        <f>(LN((E91/C91)/F91)-LN((E90/C90)/F90))*400</f>
        <v>2.7697391960153084</v>
      </c>
      <c r="AF91" s="18">
        <f>400*(LN(C91)-LN(C90))</f>
        <v>9.8672985661975687</v>
      </c>
      <c r="AG91" s="18">
        <f>(LN(H91/C91)-LN(H90/C90))*400</f>
        <v>0.47538501022661439</v>
      </c>
      <c r="AH91" s="18">
        <f>I91</f>
        <v>16.600000000000001</v>
      </c>
      <c r="AI91" s="18">
        <f>U91</f>
        <v>2.3000000000000007</v>
      </c>
      <c r="AJ91" s="23">
        <f t="shared" si="6"/>
        <v>-1.74405917362742</v>
      </c>
      <c r="AK91" s="18">
        <f t="shared" si="11"/>
        <v>-2.0800845666841496</v>
      </c>
      <c r="AL91" s="18">
        <f t="shared" si="7"/>
        <v>-2.4743570146094385</v>
      </c>
      <c r="AM91" s="18">
        <f t="shared" si="8"/>
        <v>-1.3723200113317944</v>
      </c>
      <c r="AN91" s="18">
        <f t="shared" si="9"/>
        <v>-1.4130132646945412</v>
      </c>
      <c r="AO91" s="20"/>
      <c r="AP91" s="20"/>
      <c r="AQ91" s="20"/>
      <c r="AR91" s="20"/>
      <c r="AS91" s="5"/>
      <c r="AT91" s="5"/>
      <c r="AU91" s="5"/>
      <c r="AV91" s="5"/>
    </row>
    <row r="92" spans="1:48" x14ac:dyDescent="0.25">
      <c r="A92" s="1">
        <v>1981.25</v>
      </c>
      <c r="B92" s="16">
        <v>6587.3</v>
      </c>
      <c r="C92" s="17">
        <v>48.081000000000003</v>
      </c>
      <c r="D92" s="10">
        <v>1921.9</v>
      </c>
      <c r="E92" s="17">
        <v>598.1</v>
      </c>
      <c r="F92" s="17">
        <v>169837</v>
      </c>
      <c r="G92" s="18">
        <v>171903861.5</v>
      </c>
      <c r="H92" s="11">
        <v>32.006</v>
      </c>
      <c r="I92" s="11">
        <v>17.79</v>
      </c>
      <c r="J92" s="10">
        <v>15.77</v>
      </c>
      <c r="K92" s="18">
        <v>13.74</v>
      </c>
      <c r="L92" s="11">
        <v>105.301</v>
      </c>
      <c r="M92" s="10">
        <v>100801</v>
      </c>
      <c r="N92" s="19">
        <v>138.83642318404961</v>
      </c>
      <c r="O92" s="19">
        <v>184.29822967545695</v>
      </c>
      <c r="P92" s="19">
        <v>144.59095218337822</v>
      </c>
      <c r="Q92" s="20">
        <v>20.97753186856729</v>
      </c>
      <c r="R92" s="18"/>
      <c r="S92" s="18"/>
      <c r="T92" s="18"/>
      <c r="U92" s="18">
        <f>J92-K92</f>
        <v>2.0299999999999994</v>
      </c>
      <c r="V92" s="21">
        <f>100*LN(L92*M92/F92)</f>
        <v>413.51320384384502</v>
      </c>
      <c r="W92" s="22">
        <f>100*LN(Q92)</f>
        <v>304.34519539394478</v>
      </c>
      <c r="X92" s="22">
        <f xml:space="preserve"> 100*LN((1000000/52)*N92/F92)</f>
        <v>275.49688353637987</v>
      </c>
      <c r="Y92" s="22">
        <f xml:space="preserve"> 100*LN((1000000000/52)*O92/G92)</f>
        <v>302.6131443584577</v>
      </c>
      <c r="Z92" s="22">
        <f xml:space="preserve"> 100*LN((1000000/52)*P92/F92)</f>
        <v>279.55811432662443</v>
      </c>
      <c r="AA92" s="22"/>
      <c r="AB92" s="20">
        <f t="shared" si="10"/>
        <v>90</v>
      </c>
      <c r="AC92" s="20">
        <f>400*(LN(B92/F92)-LN(B91/F91))</f>
        <v>-4.2446090999398223</v>
      </c>
      <c r="AD92" s="18">
        <f>(LN((D92/C92)/F92)-LN((D91/C91)/F91))*400</f>
        <v>-2.2006834123374119</v>
      </c>
      <c r="AE92" s="18">
        <f>(LN((E92/C92)/F92)-LN((E91/C91)/F91))*400</f>
        <v>3.1308218970650614</v>
      </c>
      <c r="AF92" s="18">
        <f>400*(LN(C92)-LN(C91))</f>
        <v>7.4311781767502083</v>
      </c>
      <c r="AG92" s="18">
        <f>(LN(H92/C92)-LN(H91/C91))*400</f>
        <v>-0.53586837903500939</v>
      </c>
      <c r="AH92" s="18">
        <f>I92</f>
        <v>17.79</v>
      </c>
      <c r="AI92" s="18">
        <f>U92</f>
        <v>2.0299999999999994</v>
      </c>
      <c r="AJ92" s="23">
        <f t="shared" si="6"/>
        <v>-1.9537298337442053</v>
      </c>
      <c r="AK92" s="18">
        <f t="shared" si="11"/>
        <v>-2.3735895847681263</v>
      </c>
      <c r="AL92" s="18">
        <f t="shared" si="7"/>
        <v>-3.3334774740807802</v>
      </c>
      <c r="AM92" s="18">
        <f t="shared" si="8"/>
        <v>-2.2898871573232782</v>
      </c>
      <c r="AN92" s="18">
        <f t="shared" si="9"/>
        <v>-1.9063821557596157</v>
      </c>
      <c r="AO92" s="20"/>
      <c r="AP92" s="20"/>
      <c r="AQ92" s="20"/>
      <c r="AR92" s="20"/>
      <c r="AS92" s="5"/>
      <c r="AT92" s="5"/>
      <c r="AU92" s="5"/>
      <c r="AV92" s="5"/>
    </row>
    <row r="93" spans="1:48" x14ac:dyDescent="0.25">
      <c r="A93" s="1">
        <v>1981.5</v>
      </c>
      <c r="B93" s="16">
        <v>6662.9</v>
      </c>
      <c r="C93" s="17">
        <v>48.945999999999998</v>
      </c>
      <c r="D93" s="10">
        <v>1961.2</v>
      </c>
      <c r="E93" s="17">
        <v>608.29999999999995</v>
      </c>
      <c r="F93" s="17">
        <v>170413</v>
      </c>
      <c r="G93" s="18">
        <v>172487879.25</v>
      </c>
      <c r="H93" s="11">
        <v>32.700000000000003</v>
      </c>
      <c r="I93" s="11">
        <v>17.59</v>
      </c>
      <c r="J93" s="10">
        <v>16.48</v>
      </c>
      <c r="K93" s="18">
        <v>14.84</v>
      </c>
      <c r="L93" s="11">
        <v>104.91500000000001</v>
      </c>
      <c r="M93" s="10">
        <v>100482</v>
      </c>
      <c r="N93" s="19">
        <v>138.78924454728192</v>
      </c>
      <c r="O93" s="19">
        <v>183.5435604919688</v>
      </c>
      <c r="P93" s="19">
        <v>144.6497720626933</v>
      </c>
      <c r="Q93" s="20">
        <v>20.813000311284082</v>
      </c>
      <c r="R93" s="18"/>
      <c r="S93" s="18"/>
      <c r="T93" s="18"/>
      <c r="U93" s="18">
        <f>J93-K93</f>
        <v>1.6400000000000006</v>
      </c>
      <c r="V93" s="21">
        <f>100*LN(L93*M93/F93)</f>
        <v>412.49042029220436</v>
      </c>
      <c r="W93" s="22">
        <f>100*LN(Q93)</f>
        <v>303.55778064323476</v>
      </c>
      <c r="X93" s="22">
        <f xml:space="preserve"> 100*LN((1000000/52)*N93/F93)</f>
        <v>275.12432140535509</v>
      </c>
      <c r="Y93" s="22">
        <f xml:space="preserve"> 100*LN((1000000000/52)*O93/G93)</f>
        <v>301.86366178154356</v>
      </c>
      <c r="Z93" s="22">
        <f xml:space="preserve"> 100*LN((1000000/52)*P93/F93)</f>
        <v>279.26021134715569</v>
      </c>
      <c r="AA93" s="22"/>
      <c r="AB93" s="20">
        <f t="shared" si="10"/>
        <v>91</v>
      </c>
      <c r="AC93" s="20">
        <f>400*(LN(B93/F93)-LN(B92/F92))</f>
        <v>3.2102093313886471</v>
      </c>
      <c r="AD93" s="18">
        <f>(LN((D93/C93)/F93)-LN((D92/C92)/F92))*400</f>
        <v>-0.38962367761001815</v>
      </c>
      <c r="AE93" s="18">
        <f>(LN((E93/C93)/F93)-LN((E92/C92)/F92))*400</f>
        <v>-1.7224370618379226</v>
      </c>
      <c r="AF93" s="18">
        <f>400*(LN(C93)-LN(C92))</f>
        <v>7.1322243685047582</v>
      </c>
      <c r="AG93" s="18">
        <f>(LN(H93/C93)-LN(H92/C92))*400</f>
        <v>1.4484527032589734</v>
      </c>
      <c r="AH93" s="18">
        <f>I93</f>
        <v>17.59</v>
      </c>
      <c r="AI93" s="18">
        <f>U93</f>
        <v>1.6400000000000006</v>
      </c>
      <c r="AJ93" s="23">
        <f t="shared" si="6"/>
        <v>-2.9765133853848624</v>
      </c>
      <c r="AK93" s="18">
        <f t="shared" si="11"/>
        <v>-2.7461517157929052</v>
      </c>
      <c r="AL93" s="18">
        <f t="shared" si="7"/>
        <v>-4.0829600509949273</v>
      </c>
      <c r="AM93" s="18">
        <f t="shared" si="8"/>
        <v>-3.0773019080332915</v>
      </c>
      <c r="AN93" s="18">
        <f t="shared" si="9"/>
        <v>-2.2042851352283606</v>
      </c>
      <c r="AO93" s="20"/>
      <c r="AP93" s="20"/>
      <c r="AQ93" s="20"/>
      <c r="AR93" s="20"/>
      <c r="AS93" s="5"/>
      <c r="AT93" s="5"/>
      <c r="AU93" s="5"/>
      <c r="AV93" s="5"/>
    </row>
    <row r="94" spans="1:48" x14ac:dyDescent="0.25">
      <c r="A94" s="1">
        <v>1981.75</v>
      </c>
      <c r="B94" s="16">
        <v>6585.1</v>
      </c>
      <c r="C94" s="17">
        <v>49.863</v>
      </c>
      <c r="D94" s="10">
        <v>1976.1</v>
      </c>
      <c r="E94" s="17">
        <v>618.6</v>
      </c>
      <c r="F94" s="17">
        <v>170990</v>
      </c>
      <c r="G94" s="18">
        <v>173072897</v>
      </c>
      <c r="H94" s="11">
        <v>33.209000000000003</v>
      </c>
      <c r="I94" s="11">
        <v>13.59</v>
      </c>
      <c r="J94" s="10">
        <v>16.68</v>
      </c>
      <c r="K94" s="18">
        <v>14.12</v>
      </c>
      <c r="L94" s="11">
        <v>105.048</v>
      </c>
      <c r="M94" s="10">
        <v>100077</v>
      </c>
      <c r="N94" s="19">
        <v>138.25520125743026</v>
      </c>
      <c r="O94" s="19">
        <v>184.50711517319721</v>
      </c>
      <c r="P94" s="19">
        <v>144.16506711360091</v>
      </c>
      <c r="Q94" s="20">
        <v>20.84016897750961</v>
      </c>
      <c r="R94" s="18"/>
      <c r="S94" s="18"/>
      <c r="T94" s="18"/>
      <c r="U94" s="18">
        <f>J94-K94</f>
        <v>2.5600000000000005</v>
      </c>
      <c r="V94" s="21">
        <f>100*LN(L94*M94/F94)</f>
        <v>411.8752202986384</v>
      </c>
      <c r="W94" s="22">
        <f>100*LN(Q94)</f>
        <v>303.68823251780907</v>
      </c>
      <c r="X94" s="22">
        <f xml:space="preserve"> 100*LN((1000000/52)*N94/F94)</f>
        <v>274.40077469501858</v>
      </c>
      <c r="Y94" s="22">
        <f xml:space="preserve"> 100*LN((1000000000/52)*O94/G94)</f>
        <v>302.04867120734787</v>
      </c>
      <c r="Z94" s="22">
        <f xml:space="preserve"> 100*LN((1000000/52)*P94/F94)</f>
        <v>278.58654276167067</v>
      </c>
      <c r="AA94" s="22"/>
      <c r="AB94" s="20">
        <f t="shared" si="10"/>
        <v>92</v>
      </c>
      <c r="AC94" s="20">
        <f>400*(LN(B94/F94)-LN(B93/F93))</f>
        <v>-6.0501907199736138</v>
      </c>
      <c r="AD94" s="18">
        <f>(LN((D94/C94)/F94)-LN((D93/C93)/F93))*400</f>
        <v>-5.7492373256337714</v>
      </c>
      <c r="AE94" s="18">
        <f>(LN((E94/C94)/F94)-LN((E93/C93)/F93))*400</f>
        <v>-2.0604355709814115</v>
      </c>
      <c r="AF94" s="18">
        <f>400*(LN(C94)-LN(C93))</f>
        <v>7.4246380625091035</v>
      </c>
      <c r="AG94" s="18">
        <f>(LN(H94/C94)-LN(H93/C93))*400</f>
        <v>-1.2462998145633009</v>
      </c>
      <c r="AH94" s="18">
        <f>I94</f>
        <v>13.59</v>
      </c>
      <c r="AI94" s="18">
        <f>U94</f>
        <v>2.5600000000000005</v>
      </c>
      <c r="AJ94" s="23">
        <f t="shared" si="6"/>
        <v>-3.5917133789508284</v>
      </c>
      <c r="AK94" s="18">
        <f t="shared" si="11"/>
        <v>-3.4696984261294119</v>
      </c>
      <c r="AL94" s="18">
        <f t="shared" si="7"/>
        <v>-3.8979506251906173</v>
      </c>
      <c r="AM94" s="18">
        <f t="shared" si="8"/>
        <v>-2.9468500334589862</v>
      </c>
      <c r="AN94" s="18">
        <f t="shared" si="9"/>
        <v>-2.8779537207133785</v>
      </c>
      <c r="AO94" s="20"/>
      <c r="AP94" s="20"/>
      <c r="AQ94" s="20"/>
      <c r="AR94" s="20"/>
      <c r="AS94" s="5"/>
      <c r="AT94" s="5"/>
      <c r="AU94" s="5"/>
      <c r="AV94" s="5"/>
    </row>
    <row r="95" spans="1:48" x14ac:dyDescent="0.25">
      <c r="A95" s="1">
        <v>1982</v>
      </c>
      <c r="B95" s="16">
        <v>6475</v>
      </c>
      <c r="C95" s="17">
        <v>50.561</v>
      </c>
      <c r="D95" s="10">
        <v>2014.4</v>
      </c>
      <c r="E95" s="17">
        <v>609.79999999999995</v>
      </c>
      <c r="F95" s="17">
        <v>171497</v>
      </c>
      <c r="G95" s="18">
        <v>173586325.75</v>
      </c>
      <c r="H95" s="11">
        <v>34.064999999999998</v>
      </c>
      <c r="I95" s="11">
        <v>14.21</v>
      </c>
      <c r="J95" s="10">
        <v>17.03</v>
      </c>
      <c r="K95" s="18">
        <v>14.27</v>
      </c>
      <c r="L95" s="11">
        <v>104.169</v>
      </c>
      <c r="M95" s="10">
        <v>99709</v>
      </c>
      <c r="N95" s="19">
        <v>136.02917560625059</v>
      </c>
      <c r="O95" s="19">
        <v>181.61597028283759</v>
      </c>
      <c r="P95" s="19">
        <v>141.81145748186094</v>
      </c>
      <c r="Q95" s="20">
        <v>20.440350697800586</v>
      </c>
      <c r="R95" s="18"/>
      <c r="S95" s="18"/>
      <c r="T95" s="18"/>
      <c r="U95" s="18">
        <f>J95-K95</f>
        <v>2.7600000000000016</v>
      </c>
      <c r="V95" s="21">
        <f>100*LN(L95*M95/F95)</f>
        <v>410.3704750221911</v>
      </c>
      <c r="W95" s="22">
        <f>100*LN(Q95)</f>
        <v>301.75109226149596</v>
      </c>
      <c r="X95" s="22">
        <f xml:space="preserve"> 100*LN((1000000/52)*N95/F95)</f>
        <v>272.48151759041622</v>
      </c>
      <c r="Y95" s="22">
        <f xml:space="preserve"> 100*LN((1000000000/52)*O95/G95)</f>
        <v>300.17309343847012</v>
      </c>
      <c r="Z95" s="22">
        <f xml:space="preserve"> 100*LN((1000000/52)*P95/F95)</f>
        <v>276.64441977881546</v>
      </c>
      <c r="AA95" s="22"/>
      <c r="AB95" s="20">
        <f t="shared" si="10"/>
        <v>93</v>
      </c>
      <c r="AC95" s="20">
        <f>400*(LN(B95/F95)-LN(B94/F94))</f>
        <v>-7.9286448017253264</v>
      </c>
      <c r="AD95" s="18">
        <f>(LN((D95/C95)/F95)-LN((D94/C94)/F94))*400</f>
        <v>0.93367885090458458</v>
      </c>
      <c r="AE95" s="18">
        <f>(LN((E95/C95)/F95)-LN((E94/C94)/F94))*400</f>
        <v>-12.475923017951374</v>
      </c>
      <c r="AF95" s="18">
        <f>400*(LN(C95)-LN(C94))</f>
        <v>5.5605133467761192</v>
      </c>
      <c r="AG95" s="18">
        <f>(LN(H95/C95)-LN(H94/C94))*400</f>
        <v>4.6193029342474823</v>
      </c>
      <c r="AH95" s="18">
        <f>I95</f>
        <v>14.21</v>
      </c>
      <c r="AI95" s="18">
        <f>U95</f>
        <v>2.7600000000000016</v>
      </c>
      <c r="AJ95" s="23">
        <f t="shared" si="6"/>
        <v>-5.0964586553981235</v>
      </c>
      <c r="AK95" s="18">
        <f t="shared" si="11"/>
        <v>-5.3889555307317778</v>
      </c>
      <c r="AL95" s="18">
        <f t="shared" si="7"/>
        <v>-5.7735283940683644</v>
      </c>
      <c r="AM95" s="18">
        <f t="shared" si="8"/>
        <v>-4.8839902897721004</v>
      </c>
      <c r="AN95" s="18">
        <f t="shared" si="9"/>
        <v>-4.8200767035685885</v>
      </c>
      <c r="AO95" s="20"/>
      <c r="AP95" s="20"/>
      <c r="AQ95" s="20"/>
      <c r="AR95" s="20"/>
      <c r="AS95" s="5"/>
      <c r="AT95" s="5"/>
      <c r="AU95" s="5"/>
      <c r="AV95" s="5"/>
    </row>
    <row r="96" spans="1:48" x14ac:dyDescent="0.25">
      <c r="A96" s="1">
        <v>1982.25</v>
      </c>
      <c r="B96" s="16">
        <v>6510.2</v>
      </c>
      <c r="C96" s="17">
        <v>51.17</v>
      </c>
      <c r="D96" s="10">
        <v>2041.1</v>
      </c>
      <c r="E96" s="17">
        <v>597.79999999999995</v>
      </c>
      <c r="F96" s="17">
        <v>172020</v>
      </c>
      <c r="G96" s="18">
        <v>174115754.5</v>
      </c>
      <c r="H96" s="11">
        <v>34.362000000000002</v>
      </c>
      <c r="I96" s="11">
        <v>14.51</v>
      </c>
      <c r="J96" s="10">
        <v>16.78</v>
      </c>
      <c r="K96" s="18">
        <v>13.94</v>
      </c>
      <c r="L96" s="11">
        <v>104.79600000000001</v>
      </c>
      <c r="M96" s="10">
        <v>99745</v>
      </c>
      <c r="N96" s="19">
        <v>136.55703682979367</v>
      </c>
      <c r="O96" s="19">
        <v>182.9194927004099</v>
      </c>
      <c r="P96" s="19">
        <v>142.165125799978</v>
      </c>
      <c r="Q96" s="20">
        <v>20.505830966400119</v>
      </c>
      <c r="R96" s="18"/>
      <c r="S96" s="18"/>
      <c r="T96" s="18"/>
      <c r="U96" s="18">
        <f>J96-K96</f>
        <v>2.8400000000000016</v>
      </c>
      <c r="V96" s="21">
        <f>100*LN(L96*M96/F96)</f>
        <v>410.7021783296637</v>
      </c>
      <c r="W96" s="22">
        <f>100*LN(Q96)</f>
        <v>302.070928308509</v>
      </c>
      <c r="X96" s="22">
        <f xml:space="preserve"> 100*LN((1000000/52)*N96/F96)</f>
        <v>272.56431908593783</v>
      </c>
      <c r="Y96" s="22">
        <f xml:space="preserve"> 100*LN((1000000000/52)*O96/G96)</f>
        <v>300.58373520682795</v>
      </c>
      <c r="Z96" s="22">
        <f xml:space="preserve"> 100*LN((1000000/52)*P96/F96)</f>
        <v>276.58900510295882</v>
      </c>
      <c r="AA96" s="22"/>
      <c r="AB96" s="20">
        <f t="shared" si="10"/>
        <v>94</v>
      </c>
      <c r="AC96" s="20">
        <f>400*(LN(B96/F96)-LN(B95/F95))</f>
        <v>0.95063789898546247</v>
      </c>
      <c r="AD96" s="18">
        <f>(LN((D96/C96)/F96)-LN((D95/C95)/F95))*400</f>
        <v>-0.74015046590858447</v>
      </c>
      <c r="AE96" s="18">
        <f>(LN((E96/C96)/F96)-LN((E95/C95)/F95))*400</f>
        <v>-13.957061911601443</v>
      </c>
      <c r="AF96" s="18">
        <f>400*(LN(C96)-LN(C95))</f>
        <v>4.7891578771910304</v>
      </c>
      <c r="AG96" s="18">
        <f>(LN(H96/C96)-LN(H95/C95))*400</f>
        <v>-1.316822511533422</v>
      </c>
      <c r="AH96" s="18">
        <f>I96</f>
        <v>14.51</v>
      </c>
      <c r="AI96" s="18">
        <f>U96</f>
        <v>2.8400000000000016</v>
      </c>
      <c r="AJ96" s="23">
        <f t="shared" si="6"/>
        <v>-4.7647553479255293</v>
      </c>
      <c r="AK96" s="18">
        <f t="shared" si="11"/>
        <v>-5.3061540352101702</v>
      </c>
      <c r="AL96" s="18">
        <f t="shared" si="7"/>
        <v>-5.3628866257105301</v>
      </c>
      <c r="AM96" s="18">
        <f t="shared" si="8"/>
        <v>-4.5641542427590593</v>
      </c>
      <c r="AN96" s="18">
        <f t="shared" si="9"/>
        <v>-4.8754913794252275</v>
      </c>
      <c r="AO96" s="20"/>
      <c r="AP96" s="20"/>
      <c r="AQ96" s="20"/>
      <c r="AR96" s="20"/>
      <c r="AS96" s="5"/>
      <c r="AT96" s="5"/>
      <c r="AU96" s="5"/>
      <c r="AV96" s="5"/>
    </row>
    <row r="97" spans="1:48" x14ac:dyDescent="0.25">
      <c r="A97" s="1">
        <v>1982.5</v>
      </c>
      <c r="B97" s="16">
        <v>6486.8</v>
      </c>
      <c r="C97" s="17">
        <v>51.906999999999996</v>
      </c>
      <c r="D97" s="10">
        <v>2089.1999999999998</v>
      </c>
      <c r="E97" s="17">
        <v>587.20000000000005</v>
      </c>
      <c r="F97" s="17">
        <v>172522</v>
      </c>
      <c r="G97" s="18">
        <v>174624183.25</v>
      </c>
      <c r="H97" s="11">
        <v>34.895000000000003</v>
      </c>
      <c r="I97" s="11">
        <v>11.01</v>
      </c>
      <c r="J97" s="10">
        <v>16.25</v>
      </c>
      <c r="K97" s="18">
        <v>13.11</v>
      </c>
      <c r="L97" s="11">
        <v>104.80500000000001</v>
      </c>
      <c r="M97" s="10">
        <v>99543</v>
      </c>
      <c r="N97" s="19">
        <v>135.59115012115694</v>
      </c>
      <c r="O97" s="19">
        <v>181.61458328812822</v>
      </c>
      <c r="P97" s="19">
        <v>141.26079972213961</v>
      </c>
      <c r="Q97" s="20">
        <v>20.289603598337386</v>
      </c>
      <c r="R97" s="18"/>
      <c r="S97" s="18"/>
      <c r="T97" s="18"/>
      <c r="U97" s="18">
        <f>J97-K97</f>
        <v>3.1400000000000006</v>
      </c>
      <c r="V97" s="21">
        <f>100*LN(L97*M97/F97)</f>
        <v>410.2166427715261</v>
      </c>
      <c r="W97" s="22">
        <f>100*LN(Q97)</f>
        <v>301.01086168473398</v>
      </c>
      <c r="X97" s="22">
        <f xml:space="preserve"> 100*LN((1000000/52)*N97/F97)</f>
        <v>271.56309046126961</v>
      </c>
      <c r="Y97" s="22">
        <f xml:space="preserve"> 100*LN((1000000000/52)*O97/G97)</f>
        <v>299.57621873928844</v>
      </c>
      <c r="Z97" s="22">
        <f xml:space="preserve"> 100*LN((1000000/52)*P97/F97)</f>
        <v>275.6594621143073</v>
      </c>
      <c r="AA97" s="22"/>
      <c r="AB97" s="20">
        <f t="shared" si="10"/>
        <v>95</v>
      </c>
      <c r="AC97" s="20">
        <f>400*(LN(B97/F97)-LN(B96/F96))</f>
        <v>-2.605940119840966</v>
      </c>
      <c r="AD97" s="18">
        <f>(LN((D97/C97)/F97)-LN((D96/C96)/F96))*400</f>
        <v>2.4312363580094143</v>
      </c>
      <c r="AE97" s="18">
        <f>(LN((E97/C97)/F97)-LN((E96/C96)/F96))*400</f>
        <v>-14.042008406661921</v>
      </c>
      <c r="AF97" s="18">
        <f>400*(LN(C97)-LN(C96))</f>
        <v>5.7200932076847621</v>
      </c>
      <c r="AG97" s="18">
        <f>(LN(H97/C97)-LN(H96/C96))*400</f>
        <v>0.43680672405108645</v>
      </c>
      <c r="AH97" s="18">
        <f>I97</f>
        <v>11.01</v>
      </c>
      <c r="AI97" s="18">
        <f>U97</f>
        <v>3.1400000000000006</v>
      </c>
      <c r="AJ97" s="23">
        <f t="shared" si="6"/>
        <v>-5.2502909060631282</v>
      </c>
      <c r="AK97" s="18">
        <f t="shared" si="11"/>
        <v>-6.3073826598783853</v>
      </c>
      <c r="AL97" s="18">
        <f t="shared" si="7"/>
        <v>-6.3704030932500473</v>
      </c>
      <c r="AM97" s="18">
        <f t="shared" si="8"/>
        <v>-5.624220866534074</v>
      </c>
      <c r="AN97" s="18">
        <f t="shared" si="9"/>
        <v>-5.8050343680767469</v>
      </c>
      <c r="AO97" s="20"/>
      <c r="AP97" s="20"/>
      <c r="AQ97" s="20"/>
      <c r="AR97" s="20"/>
      <c r="AS97" s="5"/>
      <c r="AT97" s="5"/>
      <c r="AU97" s="5"/>
      <c r="AV97" s="5"/>
    </row>
    <row r="98" spans="1:48" x14ac:dyDescent="0.25">
      <c r="A98" s="1">
        <v>1982.75</v>
      </c>
      <c r="B98" s="16">
        <v>6493.1</v>
      </c>
      <c r="C98" s="17">
        <v>52.482999999999997</v>
      </c>
      <c r="D98" s="10">
        <v>2150.9</v>
      </c>
      <c r="E98" s="17">
        <v>589.1</v>
      </c>
      <c r="F98" s="17">
        <v>173046</v>
      </c>
      <c r="G98" s="18">
        <v>175154612</v>
      </c>
      <c r="H98" s="11">
        <v>35.390999999999998</v>
      </c>
      <c r="I98" s="11">
        <v>9.2799999999999994</v>
      </c>
      <c r="J98" s="10">
        <v>14.39</v>
      </c>
      <c r="K98" s="18">
        <v>10.66</v>
      </c>
      <c r="L98" s="11">
        <v>104.741</v>
      </c>
      <c r="M98" s="10">
        <v>99120</v>
      </c>
      <c r="N98" s="19">
        <v>134.3650464475391</v>
      </c>
      <c r="O98" s="19">
        <v>180.51135610643769</v>
      </c>
      <c r="P98" s="19">
        <v>139.97523874642826</v>
      </c>
      <c r="Q98" s="20">
        <v>20.096789497438937</v>
      </c>
      <c r="R98" s="18"/>
      <c r="S98" s="18"/>
      <c r="T98" s="18"/>
      <c r="U98" s="18">
        <f>J98-K98</f>
        <v>3.7300000000000004</v>
      </c>
      <c r="V98" s="21">
        <f>100*LN(L98*M98/F98)</f>
        <v>409.42644184700106</v>
      </c>
      <c r="W98" s="22">
        <f>100*LN(Q98)</f>
        <v>300.05600758118197</v>
      </c>
      <c r="X98" s="22">
        <f xml:space="preserve"> 100*LN((1000000/52)*N98/F98)</f>
        <v>270.35144284830824</v>
      </c>
      <c r="Y98" s="22">
        <f xml:space="preserve"> 100*LN((1000000000/52)*O98/G98)</f>
        <v>298.66361698992091</v>
      </c>
      <c r="Z98" s="22">
        <f xml:space="preserve"> 100*LN((1000000/52)*P98/F98)</f>
        <v>274.4419646162948</v>
      </c>
      <c r="AA98" s="22"/>
      <c r="AB98" s="20">
        <f t="shared" si="10"/>
        <v>96</v>
      </c>
      <c r="AC98" s="20">
        <f>400*(LN(B98/F98)-LN(B97/F97))</f>
        <v>-0.8247835161055761</v>
      </c>
      <c r="AD98" s="18">
        <f>(LN((D98/C98)/F98)-LN((D97/C97)/F97))*400</f>
        <v>6.0147197136338093</v>
      </c>
      <c r="AE98" s="18">
        <f>(LN((E98/C98)/F98)-LN((E97/C97)/F97))*400</f>
        <v>-4.3351484435291354</v>
      </c>
      <c r="AF98" s="18">
        <f>400*(LN(C98)-LN(C97))</f>
        <v>4.4142607199727735</v>
      </c>
      <c r="AG98" s="18">
        <f>(LN(H98/C98)-LN(H97/C97))*400</f>
        <v>1.2313385035072066</v>
      </c>
      <c r="AH98" s="18">
        <f>I98</f>
        <v>9.2799999999999994</v>
      </c>
      <c r="AI98" s="18">
        <f>U98</f>
        <v>3.7300000000000004</v>
      </c>
      <c r="AJ98" s="23">
        <f t="shared" si="6"/>
        <v>-6.0404918305881665</v>
      </c>
      <c r="AK98" s="18">
        <f t="shared" si="11"/>
        <v>-7.5190302728397569</v>
      </c>
      <c r="AL98" s="18">
        <f t="shared" si="7"/>
        <v>-7.2830048426175722</v>
      </c>
      <c r="AM98" s="18">
        <f t="shared" si="8"/>
        <v>-6.5790749700860829</v>
      </c>
      <c r="AN98" s="18">
        <f t="shared" si="9"/>
        <v>-7.0225318660892526</v>
      </c>
      <c r="AO98" s="20"/>
      <c r="AP98" s="20"/>
      <c r="AQ98" s="20"/>
      <c r="AR98" s="20"/>
      <c r="AS98" s="5"/>
      <c r="AT98" s="5"/>
      <c r="AU98" s="5"/>
      <c r="AV98" s="5"/>
    </row>
    <row r="99" spans="1:48" x14ac:dyDescent="0.25">
      <c r="A99" s="1">
        <v>1983</v>
      </c>
      <c r="B99" s="16">
        <v>6578.2</v>
      </c>
      <c r="C99" s="17">
        <v>52.906999999999996</v>
      </c>
      <c r="D99" s="10">
        <v>2190.6</v>
      </c>
      <c r="E99" s="17">
        <v>600.6</v>
      </c>
      <c r="F99" s="17">
        <v>173505</v>
      </c>
      <c r="G99" s="18">
        <v>175617296.25</v>
      </c>
      <c r="H99" s="11">
        <v>35.783000000000001</v>
      </c>
      <c r="I99" s="11">
        <v>8.66</v>
      </c>
      <c r="J99" s="10">
        <v>13.83</v>
      </c>
      <c r="K99" s="18">
        <v>10.56</v>
      </c>
      <c r="L99" s="11">
        <v>105.08</v>
      </c>
      <c r="M99" s="10">
        <v>99143</v>
      </c>
      <c r="N99" s="19">
        <v>135.15192274702241</v>
      </c>
      <c r="O99" s="19">
        <v>181.6725483187501</v>
      </c>
      <c r="P99" s="19">
        <v>140.71461300504853</v>
      </c>
      <c r="Q99" s="20">
        <v>20.152652690680991</v>
      </c>
      <c r="R99" s="18"/>
      <c r="S99" s="18"/>
      <c r="T99" s="18"/>
      <c r="U99" s="18">
        <f>J99-K99</f>
        <v>3.2699999999999996</v>
      </c>
      <c r="V99" s="21">
        <f>100*LN(L99*M99/F99)</f>
        <v>409.50787997745078</v>
      </c>
      <c r="W99" s="22">
        <f>100*LN(Q99)</f>
        <v>300.33359269081603</v>
      </c>
      <c r="X99" s="22">
        <f xml:space="preserve"> 100*LN((1000000/52)*N99/F99)</f>
        <v>270.67046423695143</v>
      </c>
      <c r="Y99" s="22">
        <f xml:space="preserve"> 100*LN((1000000000/52)*O99/G99)</f>
        <v>299.04102675810253</v>
      </c>
      <c r="Z99" s="22">
        <f xml:space="preserve"> 100*LN((1000000/52)*P99/F99)</f>
        <v>274.70389610235088</v>
      </c>
      <c r="AA99" s="22"/>
      <c r="AB99" s="20">
        <f t="shared" si="10"/>
        <v>97</v>
      </c>
      <c r="AC99" s="20">
        <f>400*(LN(B99/F99)-LN(B98/F98))</f>
        <v>4.1488459063373284</v>
      </c>
      <c r="AD99" s="18">
        <f>(LN((D99/C99)/F99)-LN((D98/C98)/F98))*400</f>
        <v>3.0375239134279752</v>
      </c>
      <c r="AE99" s="18">
        <f>(LN((E99/C99)/F99)-LN((E98/C98)/F98))*400</f>
        <v>3.4551588391593668</v>
      </c>
      <c r="AF99" s="18">
        <f>400*(LN(C99)-LN(C98))</f>
        <v>3.218539046274671</v>
      </c>
      <c r="AG99" s="18">
        <f>(LN(H99/C99)-LN(H98/C98))*400</f>
        <v>1.1876088584332756</v>
      </c>
      <c r="AH99" s="18">
        <f>I99</f>
        <v>8.66</v>
      </c>
      <c r="AI99" s="18">
        <f>U99</f>
        <v>3.2699999999999996</v>
      </c>
      <c r="AJ99" s="23">
        <f t="shared" si="6"/>
        <v>-5.9590537001384405</v>
      </c>
      <c r="AK99" s="18">
        <f t="shared" si="11"/>
        <v>-7.2000088841965635</v>
      </c>
      <c r="AL99" s="18">
        <f t="shared" si="7"/>
        <v>-6.9055950744359507</v>
      </c>
      <c r="AM99" s="18">
        <f t="shared" si="8"/>
        <v>-6.3014898604520226</v>
      </c>
      <c r="AN99" s="18">
        <f t="shared" si="9"/>
        <v>-6.7606003800331678</v>
      </c>
      <c r="AO99" s="20"/>
      <c r="AP99" s="20"/>
      <c r="AQ99" s="20"/>
      <c r="AR99" s="20"/>
      <c r="AS99" s="5"/>
      <c r="AT99" s="5"/>
      <c r="AU99" s="5"/>
      <c r="AV99" s="5"/>
    </row>
    <row r="100" spans="1:48" x14ac:dyDescent="0.25">
      <c r="A100" s="1">
        <v>1983.25</v>
      </c>
      <c r="B100" s="16">
        <v>6728.3</v>
      </c>
      <c r="C100" s="17">
        <v>53.265000000000001</v>
      </c>
      <c r="D100" s="10">
        <v>2254.5</v>
      </c>
      <c r="E100" s="17">
        <v>621.4</v>
      </c>
      <c r="F100" s="17">
        <v>173957</v>
      </c>
      <c r="G100" s="18">
        <v>176072980.5</v>
      </c>
      <c r="H100" s="11">
        <v>36.140999999999998</v>
      </c>
      <c r="I100" s="11">
        <v>8.8000000000000007</v>
      </c>
      <c r="J100" s="10">
        <v>13.25</v>
      </c>
      <c r="K100" s="18">
        <v>10.55</v>
      </c>
      <c r="L100" s="11">
        <v>105.26900000000001</v>
      </c>
      <c r="M100" s="10">
        <v>99945</v>
      </c>
      <c r="N100" s="19">
        <v>136.66251367682463</v>
      </c>
      <c r="O100" s="19">
        <v>183.42784619219142</v>
      </c>
      <c r="P100" s="19">
        <v>142.13661522025114</v>
      </c>
      <c r="Q100" s="20">
        <v>20.272890770793385</v>
      </c>
      <c r="R100" s="18"/>
      <c r="S100" s="18"/>
      <c r="T100" s="18"/>
      <c r="U100" s="18">
        <f>J100-K100</f>
        <v>2.6999999999999993</v>
      </c>
      <c r="V100" s="21">
        <f>100*LN(L100*M100/F100)</f>
        <v>410.23308712812064</v>
      </c>
      <c r="W100" s="22">
        <f>100*LN(Q100)</f>
        <v>300.92845635562549</v>
      </c>
      <c r="X100" s="22">
        <f xml:space="preserve"> 100*LN((1000000/52)*N100/F100)</f>
        <v>271.52179010017079</v>
      </c>
      <c r="Y100" s="22">
        <f xml:space="preserve"> 100*LN((1000000000/52)*O100/G100)</f>
        <v>299.7434370785129</v>
      </c>
      <c r="Z100" s="22">
        <f xml:space="preserve"> 100*LN((1000000/52)*P100/F100)</f>
        <v>275.44920922794478</v>
      </c>
      <c r="AA100" s="22"/>
      <c r="AB100" s="20">
        <f t="shared" si="10"/>
        <v>98</v>
      </c>
      <c r="AC100" s="20">
        <f>400*(LN(B100/F100)-LN(B99/F99))</f>
        <v>7.9838539784944373</v>
      </c>
      <c r="AD100" s="18">
        <f>(LN((D100/C100)/F100)-LN((D99/C99)/F99))*400</f>
        <v>7.7628861354632761</v>
      </c>
      <c r="AE100" s="18">
        <f>(LN((E100/C100)/F100)-LN((E99/C99)/F99))*400</f>
        <v>9.8801267107539559</v>
      </c>
      <c r="AF100" s="18">
        <f>400*(LN(C100)-LN(C99))</f>
        <v>2.6975199245319104</v>
      </c>
      <c r="AG100" s="18">
        <f>(LN(H100/C100)-LN(H99/C99))*400</f>
        <v>1.2844939407642864</v>
      </c>
      <c r="AH100" s="18">
        <f>I100</f>
        <v>8.8000000000000007</v>
      </c>
      <c r="AI100" s="18">
        <f>U100</f>
        <v>2.6999999999999993</v>
      </c>
      <c r="AJ100" s="23">
        <f t="shared" si="6"/>
        <v>-5.2338465494685806</v>
      </c>
      <c r="AK100" s="18">
        <f t="shared" si="11"/>
        <v>-6.3486830209772052</v>
      </c>
      <c r="AL100" s="18">
        <f t="shared" si="7"/>
        <v>-6.2031847540255853</v>
      </c>
      <c r="AM100" s="18">
        <f t="shared" si="8"/>
        <v>-5.7066261956425706</v>
      </c>
      <c r="AN100" s="18">
        <f t="shared" si="9"/>
        <v>-6.0152872544392721</v>
      </c>
      <c r="AO100" s="20"/>
      <c r="AP100" s="20"/>
      <c r="AQ100" s="20"/>
      <c r="AR100" s="20"/>
      <c r="AS100" s="5"/>
      <c r="AT100" s="5"/>
      <c r="AU100" s="5"/>
      <c r="AV100" s="5"/>
    </row>
    <row r="101" spans="1:48" x14ac:dyDescent="0.25">
      <c r="A101" s="1">
        <v>1983.5</v>
      </c>
      <c r="B101" s="16">
        <v>6860</v>
      </c>
      <c r="C101" s="17">
        <v>53.823</v>
      </c>
      <c r="D101" s="10">
        <v>2324.3000000000002</v>
      </c>
      <c r="E101" s="17">
        <v>656.5</v>
      </c>
      <c r="F101" s="17">
        <v>174449</v>
      </c>
      <c r="G101" s="18">
        <v>176568664.75</v>
      </c>
      <c r="H101" s="11">
        <v>36.341000000000001</v>
      </c>
      <c r="I101" s="11">
        <v>9.4600000000000009</v>
      </c>
      <c r="J101" s="10">
        <v>13.53</v>
      </c>
      <c r="K101" s="18">
        <v>11.64</v>
      </c>
      <c r="L101" s="11">
        <v>105.98699999999999</v>
      </c>
      <c r="M101" s="10">
        <v>101611</v>
      </c>
      <c r="N101" s="19">
        <v>139.35164638298247</v>
      </c>
      <c r="O101" s="19">
        <v>186.25845088349186</v>
      </c>
      <c r="P101" s="19">
        <v>144.98425956505034</v>
      </c>
      <c r="Q101" s="20">
        <v>20.50827403048142</v>
      </c>
      <c r="R101" s="18"/>
      <c r="S101" s="18"/>
      <c r="T101" s="18"/>
      <c r="U101" s="18">
        <f>J101-K101</f>
        <v>1.8899999999999988</v>
      </c>
      <c r="V101" s="21">
        <f>100*LN(L101*M101/F101)</f>
        <v>412.28358067671047</v>
      </c>
      <c r="W101" s="22">
        <f>100*LN(Q101)</f>
        <v>302.08284159582507</v>
      </c>
      <c r="X101" s="22">
        <f xml:space="preserve"> 100*LN((1000000/52)*N101/F101)</f>
        <v>273.18796936766006</v>
      </c>
      <c r="Y101" s="22">
        <f xml:space="preserve"> 100*LN((1000000000/52)*O101/G101)</f>
        <v>300.9936954372651</v>
      </c>
      <c r="Z101" s="22">
        <f xml:space="preserve"> 100*LN((1000000/52)*P101/F101)</f>
        <v>277.15043068901684</v>
      </c>
      <c r="AA101" s="22"/>
      <c r="AB101" s="20">
        <f t="shared" si="10"/>
        <v>99</v>
      </c>
      <c r="AC101" s="20">
        <f>400*(LN(B101/F101)-LN(B100/F100))</f>
        <v>6.6242548837225357</v>
      </c>
      <c r="AD101" s="18">
        <f>(LN((D101/C101)/F101)-LN((D100/C100)/F100))*400</f>
        <v>6.8979905756762605</v>
      </c>
      <c r="AE101" s="18">
        <f>(LN((E101/C101)/F101)-LN((E100/C100)/F100))*400</f>
        <v>16.680789465540613</v>
      </c>
      <c r="AF101" s="18">
        <f>400*(LN(C101)-LN(C100))</f>
        <v>4.1685720168784357</v>
      </c>
      <c r="AG101" s="18">
        <f>(LN(H101/C101)-LN(H100/C100))*400</f>
        <v>-1.96112180759207</v>
      </c>
      <c r="AH101" s="18">
        <f>I101</f>
        <v>9.4600000000000009</v>
      </c>
      <c r="AI101" s="18">
        <f>U101</f>
        <v>1.8899999999999988</v>
      </c>
      <c r="AJ101" s="23">
        <f t="shared" si="6"/>
        <v>-3.1833530008787534</v>
      </c>
      <c r="AK101" s="18">
        <f t="shared" si="11"/>
        <v>-4.6825037534879357</v>
      </c>
      <c r="AL101" s="18">
        <f t="shared" si="7"/>
        <v>-4.95292639527338</v>
      </c>
      <c r="AM101" s="18">
        <f t="shared" si="8"/>
        <v>-4.5522409554429828</v>
      </c>
      <c r="AN101" s="18">
        <f t="shared" si="9"/>
        <v>-4.314065793367206</v>
      </c>
      <c r="AO101" s="20"/>
      <c r="AP101" s="20"/>
      <c r="AQ101" s="20"/>
      <c r="AR101" s="20"/>
      <c r="AS101" s="5"/>
      <c r="AT101" s="5"/>
      <c r="AU101" s="5"/>
      <c r="AV101" s="5"/>
    </row>
    <row r="102" spans="1:48" x14ac:dyDescent="0.25">
      <c r="A102" s="1">
        <v>1983.75</v>
      </c>
      <c r="B102" s="16">
        <v>7001.5</v>
      </c>
      <c r="C102" s="17">
        <v>54.219000000000001</v>
      </c>
      <c r="D102" s="10">
        <v>2376.6999999999998</v>
      </c>
      <c r="E102" s="17">
        <v>694.6</v>
      </c>
      <c r="F102" s="17">
        <v>174950</v>
      </c>
      <c r="G102" s="18">
        <v>177073349</v>
      </c>
      <c r="H102" s="11">
        <v>36.734000000000002</v>
      </c>
      <c r="I102" s="11">
        <v>9.43</v>
      </c>
      <c r="J102" s="10">
        <v>13.61</v>
      </c>
      <c r="K102" s="18">
        <v>11.69</v>
      </c>
      <c r="L102" s="11">
        <v>106.045</v>
      </c>
      <c r="M102" s="10">
        <v>102588</v>
      </c>
      <c r="N102" s="19">
        <v>141.95813373928974</v>
      </c>
      <c r="O102" s="19">
        <v>188.36613492705095</v>
      </c>
      <c r="P102" s="19">
        <v>147.30460361844013</v>
      </c>
      <c r="Q102" s="20">
        <v>20.663894569925159</v>
      </c>
      <c r="R102" s="18"/>
      <c r="S102" s="18"/>
      <c r="T102" s="18"/>
      <c r="U102" s="18">
        <f>J102-K102</f>
        <v>1.92</v>
      </c>
      <c r="V102" s="21">
        <f>100*LN(L102*M102/F102)</f>
        <v>413.00842803457095</v>
      </c>
      <c r="W102" s="22">
        <f>100*LN(Q102)</f>
        <v>302.83879536669519</v>
      </c>
      <c r="X102" s="22">
        <f xml:space="preserve"> 100*LN((1000000/52)*N102/F102)</f>
        <v>274.75435228946287</v>
      </c>
      <c r="Y102" s="22">
        <f xml:space="preserve"> 100*LN((1000000000/52)*O102/G102)</f>
        <v>301.8335107604513</v>
      </c>
      <c r="Z102" s="22">
        <f xml:space="preserve"> 100*LN((1000000/52)*P102/F102)</f>
        <v>278.45139179171207</v>
      </c>
      <c r="AA102" s="22"/>
      <c r="AB102" s="20">
        <f t="shared" si="10"/>
        <v>100</v>
      </c>
      <c r="AC102" s="20">
        <f>400*(LN(B102/F102)-LN(B101/F101))</f>
        <v>7.0196746308152314</v>
      </c>
      <c r="AD102" s="18">
        <f>(LN((D102/C102)/F102)-LN((D101/C101)/F101))*400</f>
        <v>4.8383014207288966</v>
      </c>
      <c r="AE102" s="18">
        <f>(LN((E102/C102)/F102)-LN((E101/C101)/F101))*400</f>
        <v>18.486059060801807</v>
      </c>
      <c r="AF102" s="18">
        <f>400*(LN(C102)-LN(C101))</f>
        <v>2.9322061665016719</v>
      </c>
      <c r="AG102" s="18">
        <f>(LN(H102/C102)-LN(H101/C101))*400</f>
        <v>1.3702643256190861</v>
      </c>
      <c r="AH102" s="18">
        <f>I102</f>
        <v>9.43</v>
      </c>
      <c r="AI102" s="18">
        <f>U102</f>
        <v>1.92</v>
      </c>
      <c r="AJ102" s="23">
        <f t="shared" si="6"/>
        <v>-2.4585056430182703</v>
      </c>
      <c r="AK102" s="18">
        <f t="shared" si="11"/>
        <v>-3.116120831685123</v>
      </c>
      <c r="AL102" s="18">
        <f t="shared" si="7"/>
        <v>-4.1131110720871789</v>
      </c>
      <c r="AM102" s="18">
        <f t="shared" si="8"/>
        <v>-3.7962871845728614</v>
      </c>
      <c r="AN102" s="18">
        <f t="shared" si="9"/>
        <v>-3.0131046906719803</v>
      </c>
      <c r="AO102" s="20"/>
      <c r="AP102" s="20"/>
      <c r="AQ102" s="20"/>
      <c r="AR102" s="20"/>
      <c r="AS102" s="5"/>
      <c r="AT102" s="5"/>
      <c r="AU102" s="5"/>
      <c r="AV102" s="5"/>
    </row>
    <row r="103" spans="1:48" x14ac:dyDescent="0.25">
      <c r="A103" s="1">
        <v>1984</v>
      </c>
      <c r="B103" s="16">
        <v>7140.6</v>
      </c>
      <c r="C103" s="17">
        <v>54.795999999999999</v>
      </c>
      <c r="D103" s="10">
        <v>2422.8000000000002</v>
      </c>
      <c r="E103" s="17">
        <v>717.9</v>
      </c>
      <c r="F103" s="17">
        <v>175679</v>
      </c>
      <c r="G103" s="18">
        <v>177806051</v>
      </c>
      <c r="H103" s="11">
        <v>37.195</v>
      </c>
      <c r="I103" s="11">
        <v>9.69</v>
      </c>
      <c r="J103" s="10">
        <v>13.74</v>
      </c>
      <c r="K103" s="18">
        <v>11.95</v>
      </c>
      <c r="L103" s="11">
        <v>106.396</v>
      </c>
      <c r="M103" s="10">
        <v>103664</v>
      </c>
      <c r="N103" s="19">
        <v>144.68613007857567</v>
      </c>
      <c r="O103" s="19">
        <v>191.73568833262817</v>
      </c>
      <c r="P103" s="19">
        <v>150.17315104796654</v>
      </c>
      <c r="Q103" s="20">
        <v>20.955110292396046</v>
      </c>
      <c r="R103" s="18"/>
      <c r="S103" s="18"/>
      <c r="T103" s="18"/>
      <c r="U103" s="18">
        <f>J103-K103</f>
        <v>1.7900000000000009</v>
      </c>
      <c r="V103" s="21">
        <f>100*LN(L103*M103/F103)</f>
        <v>413.96644157861238</v>
      </c>
      <c r="W103" s="22">
        <f>100*LN(Q103)</f>
        <v>304.23825446605377</v>
      </c>
      <c r="X103" s="22">
        <f xml:space="preserve"> 100*LN((1000000/52)*N103/F103)</f>
        <v>276.24198703596181</v>
      </c>
      <c r="Y103" s="22">
        <f xml:space="preserve"> 100*LN((1000000000/52)*O103/G103)</f>
        <v>303.19360056229812</v>
      </c>
      <c r="Z103" s="22">
        <f xml:space="preserve"> 100*LN((1000000/52)*P103/F103)</f>
        <v>279.96420629408442</v>
      </c>
      <c r="AA103" s="22"/>
      <c r="AB103" s="20">
        <f t="shared" si="10"/>
        <v>101</v>
      </c>
      <c r="AC103" s="20">
        <f>400*(LN(B103/F103)-LN(B102/F102))</f>
        <v>6.2056589187706734</v>
      </c>
      <c r="AD103" s="18">
        <f>(LN((D103/C103)/F103)-LN((D102/C102)/F102))*400</f>
        <v>1.7867519312993352</v>
      </c>
      <c r="AE103" s="18">
        <f>(LN((E103/C103)/F103)-LN((E102/C102)/F102))*400</f>
        <v>7.3000391524963959</v>
      </c>
      <c r="AF103" s="18">
        <f>400*(LN(C103)-LN(C102))</f>
        <v>4.234319227012584</v>
      </c>
      <c r="AG103" s="18">
        <f>(LN(H103/C103)-LN(H102/C102))*400</f>
        <v>0.7543155477718555</v>
      </c>
      <c r="AH103" s="18">
        <f>I103</f>
        <v>9.69</v>
      </c>
      <c r="AI103" s="18">
        <f>U103</f>
        <v>1.7900000000000009</v>
      </c>
      <c r="AJ103" s="23">
        <f t="shared" si="6"/>
        <v>-1.5004920989768493</v>
      </c>
      <c r="AK103" s="18">
        <f t="shared" si="11"/>
        <v>-1.6284860851861822</v>
      </c>
      <c r="AL103" s="18">
        <f t="shared" si="7"/>
        <v>-2.7530212702403674</v>
      </c>
      <c r="AM103" s="18">
        <f t="shared" si="8"/>
        <v>-2.3968280852142811</v>
      </c>
      <c r="AN103" s="18">
        <f t="shared" si="9"/>
        <v>-1.5002901882996298</v>
      </c>
      <c r="AO103" s="20"/>
      <c r="AP103" s="20"/>
      <c r="AQ103" s="20"/>
      <c r="AR103" s="20"/>
      <c r="AS103" s="5"/>
      <c r="AT103" s="5"/>
      <c r="AU103" s="5"/>
      <c r="AV103" s="5"/>
    </row>
    <row r="104" spans="1:48" x14ac:dyDescent="0.25">
      <c r="A104" s="1">
        <v>1984.25</v>
      </c>
      <c r="B104" s="16">
        <v>7266</v>
      </c>
      <c r="C104" s="17">
        <v>55.256999999999998</v>
      </c>
      <c r="D104" s="10">
        <v>2481.1999999999998</v>
      </c>
      <c r="E104" s="17">
        <v>749.6</v>
      </c>
      <c r="F104" s="17">
        <v>176125</v>
      </c>
      <c r="G104" s="18">
        <v>178255753</v>
      </c>
      <c r="H104" s="11">
        <v>37.558</v>
      </c>
      <c r="I104" s="11">
        <v>10.55</v>
      </c>
      <c r="J104" s="10">
        <v>14.7</v>
      </c>
      <c r="K104" s="18">
        <v>13.21</v>
      </c>
      <c r="L104" s="11">
        <v>106.583</v>
      </c>
      <c r="M104" s="10">
        <v>105040</v>
      </c>
      <c r="N104" s="19">
        <v>146.60443886116451</v>
      </c>
      <c r="O104" s="19">
        <v>194.40922835531964</v>
      </c>
      <c r="P104" s="19">
        <v>152.09082611397213</v>
      </c>
      <c r="Q104" s="20">
        <v>21.169397414689698</v>
      </c>
      <c r="R104" s="18"/>
      <c r="S104" s="18"/>
      <c r="T104" s="18"/>
      <c r="U104" s="18">
        <f>J104-K104</f>
        <v>1.4899999999999984</v>
      </c>
      <c r="V104" s="21">
        <f>100*LN(L104*M104/F104)</f>
        <v>415.20712841183337</v>
      </c>
      <c r="W104" s="22">
        <f>100*LN(Q104)</f>
        <v>305.25566206268638</v>
      </c>
      <c r="X104" s="22">
        <f xml:space="preserve"> 100*LN((1000000/52)*N104/F104)</f>
        <v>277.30556579015678</v>
      </c>
      <c r="Y104" s="22">
        <f xml:space="preserve"> 100*LN((1000000000/52)*O104/G104)</f>
        <v>304.32575885955237</v>
      </c>
      <c r="Z104" s="22">
        <f xml:space="preserve"> 100*LN((1000000/52)*P104/F104)</f>
        <v>280.97954727955698</v>
      </c>
      <c r="AA104" s="22"/>
      <c r="AB104" s="20">
        <f t="shared" si="10"/>
        <v>102</v>
      </c>
      <c r="AC104" s="20">
        <f>400*(LN(B104/F104)-LN(B103/F103))</f>
        <v>5.9494493132966397</v>
      </c>
      <c r="AD104" s="18">
        <f>(LN((D104/C104)/F104)-LN((D103/C103)/F103))*400</f>
        <v>5.1620333179130284</v>
      </c>
      <c r="AE104" s="18">
        <f>(LN((E104/C104)/F104)-LN((E103/C103)/F103))*400</f>
        <v>12.918445057754724</v>
      </c>
      <c r="AF104" s="18">
        <f>400*(LN(C104)-LN(C103))</f>
        <v>3.3511322463731119</v>
      </c>
      <c r="AG104" s="18">
        <f>(LN(H104/C104)-LN(H103/C103))*400</f>
        <v>0.53369221071097872</v>
      </c>
      <c r="AH104" s="18">
        <f>I104</f>
        <v>10.55</v>
      </c>
      <c r="AI104" s="18">
        <f>U104</f>
        <v>1.4899999999999984</v>
      </c>
      <c r="AJ104" s="23">
        <f t="shared" si="6"/>
        <v>-0.25980526575585827</v>
      </c>
      <c r="AK104" s="18">
        <f t="shared" si="11"/>
        <v>-0.56490733099121826</v>
      </c>
      <c r="AL104" s="18">
        <f t="shared" si="7"/>
        <v>-1.6208629729861173</v>
      </c>
      <c r="AM104" s="18">
        <f t="shared" si="8"/>
        <v>-1.3794204885816725</v>
      </c>
      <c r="AN104" s="18">
        <f t="shared" si="9"/>
        <v>-0.48494920282706744</v>
      </c>
      <c r="AO104" s="20"/>
      <c r="AP104" s="20"/>
      <c r="AQ104" s="20"/>
      <c r="AR104" s="20"/>
      <c r="AS104" s="5"/>
      <c r="AT104" s="5"/>
      <c r="AU104" s="5"/>
      <c r="AV104" s="5"/>
    </row>
    <row r="105" spans="1:48" x14ac:dyDescent="0.25">
      <c r="A105" s="1">
        <v>1984.5</v>
      </c>
      <c r="B105" s="16">
        <v>7337.5</v>
      </c>
      <c r="C105" s="17">
        <v>55.704999999999998</v>
      </c>
      <c r="D105" s="10">
        <v>2519.6999999999998</v>
      </c>
      <c r="E105" s="17">
        <v>767.5</v>
      </c>
      <c r="F105" s="17">
        <v>176595</v>
      </c>
      <c r="G105" s="18">
        <v>178729455</v>
      </c>
      <c r="H105" s="11">
        <v>38.090000000000003</v>
      </c>
      <c r="I105" s="11">
        <v>11.39</v>
      </c>
      <c r="J105" s="10">
        <v>14.71</v>
      </c>
      <c r="K105" s="18">
        <v>12.87</v>
      </c>
      <c r="L105" s="11">
        <v>106.214</v>
      </c>
      <c r="M105" s="10">
        <v>105363</v>
      </c>
      <c r="N105" s="19">
        <v>147.27566580888299</v>
      </c>
      <c r="O105" s="19">
        <v>195.10590531579498</v>
      </c>
      <c r="P105" s="19">
        <v>152.82343011018304</v>
      </c>
      <c r="Q105" s="20">
        <v>21.174062108296056</v>
      </c>
      <c r="R105" s="18"/>
      <c r="S105" s="18"/>
      <c r="T105" s="18"/>
      <c r="U105" s="18">
        <f>J105-K105</f>
        <v>1.8400000000000016</v>
      </c>
      <c r="V105" s="21">
        <f>100*LN(L105*M105/F105)</f>
        <v>414.90084824969387</v>
      </c>
      <c r="W105" s="22">
        <f>100*LN(Q105)</f>
        <v>305.27769471508549</v>
      </c>
      <c r="X105" s="22">
        <f xml:space="preserve"> 100*LN((1000000/52)*N105/F105)</f>
        <v>277.49586934547199</v>
      </c>
      <c r="Y105" s="22">
        <f xml:space="preserve"> 100*LN((1000000000/52)*O105/G105)</f>
        <v>304.41808378149108</v>
      </c>
      <c r="Z105" s="22">
        <f xml:space="preserve"> 100*LN((1000000/52)*P105/F105)</f>
        <v>281.1935788597155</v>
      </c>
      <c r="AA105" s="22"/>
      <c r="AB105" s="20">
        <f t="shared" si="10"/>
        <v>103</v>
      </c>
      <c r="AC105" s="20">
        <f>400*(LN(B105/F105)-LN(B104/F104))</f>
        <v>2.850898550311598</v>
      </c>
      <c r="AD105" s="18">
        <f>(LN((D105/C105)/F105)-LN((D104/C104)/F104))*400</f>
        <v>1.8630589660396879</v>
      </c>
      <c r="AE105" s="18">
        <f>(LN((E105/C105)/F105)-LN((E104/C104)/F104))*400</f>
        <v>5.1435453006043019</v>
      </c>
      <c r="AF105" s="18">
        <f>400*(LN(C105)-LN(C104))</f>
        <v>3.2299521224818051</v>
      </c>
      <c r="AG105" s="18">
        <f>(LN(H105/C105)-LN(H104/C104))*400</f>
        <v>2.3961981593175308</v>
      </c>
      <c r="AH105" s="18">
        <f>I105</f>
        <v>11.39</v>
      </c>
      <c r="AI105" s="18">
        <f>U105</f>
        <v>1.8400000000000016</v>
      </c>
      <c r="AJ105" s="23">
        <f t="shared" si="6"/>
        <v>-0.56608542789535932</v>
      </c>
      <c r="AK105" s="18">
        <f t="shared" si="11"/>
        <v>-0.37460377567600744</v>
      </c>
      <c r="AL105" s="18">
        <f t="shared" si="7"/>
        <v>-1.5285380510474056</v>
      </c>
      <c r="AM105" s="18">
        <f t="shared" si="8"/>
        <v>-1.3573878361825678</v>
      </c>
      <c r="AN105" s="18">
        <f t="shared" si="9"/>
        <v>-0.27091762266854857</v>
      </c>
      <c r="AO105" s="20"/>
      <c r="AP105" s="20"/>
      <c r="AQ105" s="20"/>
      <c r="AR105" s="20"/>
      <c r="AS105" s="5"/>
      <c r="AT105" s="5"/>
      <c r="AU105" s="5"/>
      <c r="AV105" s="5"/>
    </row>
    <row r="106" spans="1:48" x14ac:dyDescent="0.25">
      <c r="A106" s="1">
        <v>1984.75</v>
      </c>
      <c r="B106" s="16">
        <v>7396</v>
      </c>
      <c r="C106" s="17">
        <v>56.079000000000001</v>
      </c>
      <c r="D106" s="10">
        <v>2568.9</v>
      </c>
      <c r="E106" s="17">
        <v>783.8</v>
      </c>
      <c r="F106" s="17">
        <v>177132</v>
      </c>
      <c r="G106" s="18">
        <v>179270157</v>
      </c>
      <c r="H106" s="11">
        <v>38.387999999999998</v>
      </c>
      <c r="I106" s="11">
        <v>9.26</v>
      </c>
      <c r="J106" s="10">
        <v>13.61</v>
      </c>
      <c r="K106" s="18">
        <v>11.76</v>
      </c>
      <c r="L106" s="11">
        <v>106.11799999999999</v>
      </c>
      <c r="M106" s="10">
        <v>105944</v>
      </c>
      <c r="N106" s="19">
        <v>148.24663590659441</v>
      </c>
      <c r="O106" s="19">
        <v>195.80869485087342</v>
      </c>
      <c r="P106" s="19">
        <v>153.69592141379655</v>
      </c>
      <c r="Q106" s="20">
        <v>21.17967553388667</v>
      </c>
      <c r="R106" s="18"/>
      <c r="S106" s="18"/>
      <c r="T106" s="18"/>
      <c r="U106" s="18">
        <f>J106-K106</f>
        <v>1.8499999999999996</v>
      </c>
      <c r="V106" s="21">
        <f>100*LN(L106*M106/F106)</f>
        <v>415.05671177849752</v>
      </c>
      <c r="W106" s="22">
        <f>100*LN(Q106)</f>
        <v>305.30420205982523</v>
      </c>
      <c r="X106" s="22">
        <f xml:space="preserve"> 100*LN((1000000/52)*N106/F106)</f>
        <v>277.84936886484991</v>
      </c>
      <c r="Y106" s="22">
        <f xml:space="preserve"> 100*LN((1000000000/52)*O106/G106)</f>
        <v>304.47557712679372</v>
      </c>
      <c r="Z106" s="22">
        <f xml:space="preserve"> 100*LN((1000000/52)*P106/F106)</f>
        <v>281.45924572307723</v>
      </c>
      <c r="AA106" s="22"/>
      <c r="AB106" s="20">
        <f t="shared" si="10"/>
        <v>104</v>
      </c>
      <c r="AC106" s="20">
        <f>400*(LN(B106/F106)-LN(B105/F105))</f>
        <v>1.9619544904292852</v>
      </c>
      <c r="AD106" s="18">
        <f>(LN((D106/C106)/F106)-LN((D105/C105)/F105))*400</f>
        <v>3.8440805475794093</v>
      </c>
      <c r="AE106" s="18">
        <f>(LN((E106/C106)/F106)-LN((E105/C105)/F105))*400</f>
        <v>4.5150651090253291</v>
      </c>
      <c r="AF106" s="18">
        <f>400*(LN(C106)-LN(C105))</f>
        <v>2.6766005548097382</v>
      </c>
      <c r="AG106" s="18">
        <f>(LN(H106/C106)-LN(H105/C105))*400</f>
        <v>0.44065155113759413</v>
      </c>
      <c r="AH106" s="18">
        <f>I106</f>
        <v>9.26</v>
      </c>
      <c r="AI106" s="18">
        <f>U106</f>
        <v>1.8499999999999996</v>
      </c>
      <c r="AJ106" s="23">
        <f t="shared" si="6"/>
        <v>-0.41022189909170947</v>
      </c>
      <c r="AK106" s="18">
        <f t="shared" si="11"/>
        <v>-2.1104256298087876E-2</v>
      </c>
      <c r="AL106" s="18">
        <f t="shared" si="7"/>
        <v>-1.4710447057447595</v>
      </c>
      <c r="AM106" s="18">
        <f t="shared" si="8"/>
        <v>-1.3308804914428265</v>
      </c>
      <c r="AN106" s="18">
        <f t="shared" si="9"/>
        <v>-5.2507593068185088E-3</v>
      </c>
      <c r="AO106" s="20"/>
      <c r="AP106" s="20"/>
      <c r="AQ106" s="20"/>
      <c r="AR106" s="20"/>
      <c r="AS106" s="5"/>
      <c r="AT106" s="5"/>
      <c r="AU106" s="5"/>
      <c r="AV106" s="5"/>
    </row>
    <row r="107" spans="1:48" x14ac:dyDescent="0.25">
      <c r="A107" s="1">
        <v>1985</v>
      </c>
      <c r="B107" s="16">
        <v>7469.5</v>
      </c>
      <c r="C107" s="17">
        <v>56.723999999999997</v>
      </c>
      <c r="D107" s="10">
        <v>2643.9</v>
      </c>
      <c r="E107" s="17">
        <v>793.6</v>
      </c>
      <c r="F107" s="17">
        <v>177522</v>
      </c>
      <c r="G107" s="18">
        <v>179663375.75</v>
      </c>
      <c r="H107" s="11">
        <v>38.887999999999998</v>
      </c>
      <c r="I107" s="11">
        <v>8.48</v>
      </c>
      <c r="J107" s="10">
        <v>13.39</v>
      </c>
      <c r="K107" s="18">
        <v>11.59</v>
      </c>
      <c r="L107" s="11">
        <v>106.18899999999999</v>
      </c>
      <c r="M107" s="10">
        <v>106615</v>
      </c>
      <c r="N107" s="19">
        <v>149.46100641156801</v>
      </c>
      <c r="O107" s="19">
        <v>197.13099020130207</v>
      </c>
      <c r="P107" s="19">
        <v>154.87858606244691</v>
      </c>
      <c r="Q107" s="20">
        <v>21.251242063557523</v>
      </c>
      <c r="R107" s="18"/>
      <c r="S107" s="18"/>
      <c r="T107" s="18"/>
      <c r="U107" s="18">
        <f>J107-K107</f>
        <v>1.8000000000000007</v>
      </c>
      <c r="V107" s="21">
        <f>100*LN(L107*M107/F107)</f>
        <v>415.53501951699616</v>
      </c>
      <c r="W107" s="22">
        <f>100*LN(Q107)</f>
        <v>305.64153437120541</v>
      </c>
      <c r="X107" s="22">
        <f xml:space="preserve"> 100*LN((1000000/52)*N107/F107)</f>
        <v>278.44525476347206</v>
      </c>
      <c r="Y107" s="22">
        <f xml:space="preserve"> 100*LN((1000000000/52)*O107/G107)</f>
        <v>304.92950277710207</v>
      </c>
      <c r="Z107" s="22">
        <f xml:space="preserve"> 100*LN((1000000/52)*P107/F107)</f>
        <v>282.00585097446782</v>
      </c>
      <c r="AA107" s="22"/>
      <c r="AB107" s="20">
        <f t="shared" si="10"/>
        <v>105</v>
      </c>
      <c r="AC107" s="20">
        <f>400*(LN(B107/F107)-LN(B106/F106))</f>
        <v>3.075768568462145</v>
      </c>
      <c r="AD107" s="18">
        <f>(LN((D107/C107)/F107)-LN((D106/C106)/F106))*400</f>
        <v>6.0567959273889471</v>
      </c>
      <c r="AE107" s="18">
        <f>(LN((E107/C107)/F107)-LN((E106/C106)/F106))*400</f>
        <v>-0.48385921994551495</v>
      </c>
      <c r="AF107" s="18">
        <f>400*(LN(C107)-LN(C106))</f>
        <v>4.5743962803179272</v>
      </c>
      <c r="AG107" s="18">
        <f>(LN(H107/C107)-LN(H106/C106))*400</f>
        <v>0.6019273147911619</v>
      </c>
      <c r="AH107" s="18">
        <f>I107</f>
        <v>8.48</v>
      </c>
      <c r="AI107" s="18">
        <f>U107</f>
        <v>1.8000000000000007</v>
      </c>
      <c r="AJ107" s="23">
        <f t="shared" si="6"/>
        <v>6.8085839406933246E-2</v>
      </c>
      <c r="AK107" s="18">
        <f t="shared" si="11"/>
        <v>0.57478164232406925</v>
      </c>
      <c r="AL107" s="18">
        <f t="shared" si="7"/>
        <v>-1.0171190554364102</v>
      </c>
      <c r="AM107" s="18">
        <f t="shared" si="8"/>
        <v>-0.99354818006264622</v>
      </c>
      <c r="AN107" s="18">
        <f t="shared" si="9"/>
        <v>0.5413544920837694</v>
      </c>
      <c r="AO107" s="20"/>
      <c r="AP107" s="20"/>
      <c r="AQ107" s="20"/>
      <c r="AR107" s="20"/>
      <c r="AS107" s="5"/>
      <c r="AT107" s="5"/>
      <c r="AU107" s="5"/>
      <c r="AV107" s="5"/>
    </row>
    <row r="108" spans="1:48" x14ac:dyDescent="0.25">
      <c r="A108" s="1">
        <v>1985.25</v>
      </c>
      <c r="B108" s="16">
        <v>7537.9</v>
      </c>
      <c r="C108" s="17">
        <v>57.075000000000003</v>
      </c>
      <c r="D108" s="10">
        <v>2691.2</v>
      </c>
      <c r="E108" s="17">
        <v>805.4</v>
      </c>
      <c r="F108" s="17">
        <v>177946</v>
      </c>
      <c r="G108" s="18">
        <v>180090594.5</v>
      </c>
      <c r="H108" s="11">
        <v>39.255000000000003</v>
      </c>
      <c r="I108" s="11">
        <v>7.92</v>
      </c>
      <c r="J108" s="10">
        <v>13.02</v>
      </c>
      <c r="K108" s="18">
        <v>10.82</v>
      </c>
      <c r="L108" s="11">
        <v>106.277</v>
      </c>
      <c r="M108" s="10">
        <v>106791</v>
      </c>
      <c r="N108" s="19">
        <v>150.43045980178402</v>
      </c>
      <c r="O108" s="19">
        <v>198.29755302963684</v>
      </c>
      <c r="P108" s="19">
        <v>155.68579704009579</v>
      </c>
      <c r="Q108" s="20">
        <v>21.305463821610296</v>
      </c>
      <c r="R108" s="18"/>
      <c r="S108" s="18"/>
      <c r="T108" s="18"/>
      <c r="U108" s="18">
        <f>J108-K108</f>
        <v>2.1999999999999993</v>
      </c>
      <c r="V108" s="21">
        <f>100*LN(L108*M108/F108)</f>
        <v>415.54424130021079</v>
      </c>
      <c r="W108" s="22">
        <f>100*LN(Q108)</f>
        <v>305.89635572668976</v>
      </c>
      <c r="X108" s="22">
        <f xml:space="preserve"> 100*LN((1000000/52)*N108/F108)</f>
        <v>278.85323432094509</v>
      </c>
      <c r="Y108" s="22">
        <f xml:space="preserve"> 100*LN((1000000000/52)*O108/G108)</f>
        <v>305.28202290570954</v>
      </c>
      <c r="Z108" s="22">
        <f xml:space="preserve"> 100*LN((1000000/52)*P108/F108)</f>
        <v>282.28712815625994</v>
      </c>
      <c r="AA108" s="22"/>
      <c r="AB108" s="20">
        <f t="shared" si="10"/>
        <v>106</v>
      </c>
      <c r="AC108" s="20">
        <f>400*(LN(B108/F108)-LN(B107/F107))</f>
        <v>2.6919910224393107</v>
      </c>
      <c r="AD108" s="18">
        <f>(LN((D108/C108)/F108)-LN((D107/C107)/F107))*400</f>
        <v>3.6710846423453347</v>
      </c>
      <c r="AE108" s="18">
        <f>(LN((E108/C108)/F108)-LN((E107/C107)/F107))*400</f>
        <v>2.4820452190596143</v>
      </c>
      <c r="AF108" s="18">
        <f>400*(LN(C108)-LN(C107))</f>
        <v>2.4675163267041</v>
      </c>
      <c r="AG108" s="18">
        <f>(LN(H108/C108)-LN(H107/C107))*400</f>
        <v>1.2897256361219522</v>
      </c>
      <c r="AH108" s="18">
        <f>I108</f>
        <v>7.92</v>
      </c>
      <c r="AI108" s="18">
        <f>U108</f>
        <v>2.1999999999999993</v>
      </c>
      <c r="AJ108" s="23">
        <f t="shared" si="6"/>
        <v>7.7307622621560768E-2</v>
      </c>
      <c r="AK108" s="18">
        <f t="shared" si="11"/>
        <v>0.9827611997970962</v>
      </c>
      <c r="AL108" s="18">
        <f t="shared" si="7"/>
        <v>-0.66459892682894406</v>
      </c>
      <c r="AM108" s="18">
        <f t="shared" si="8"/>
        <v>-0.73872682457829342</v>
      </c>
      <c r="AN108" s="18">
        <f t="shared" si="9"/>
        <v>0.82263167387588965</v>
      </c>
      <c r="AO108" s="20"/>
      <c r="AP108" s="20"/>
      <c r="AQ108" s="20"/>
      <c r="AR108" s="20"/>
      <c r="AS108" s="5"/>
      <c r="AT108" s="5"/>
      <c r="AU108" s="5"/>
      <c r="AV108" s="5"/>
    </row>
    <row r="109" spans="1:48" x14ac:dyDescent="0.25">
      <c r="A109" s="1">
        <v>1985.5</v>
      </c>
      <c r="B109" s="16">
        <v>7655.2</v>
      </c>
      <c r="C109" s="17">
        <v>57.405999999999999</v>
      </c>
      <c r="D109" s="10">
        <v>2764.7</v>
      </c>
      <c r="E109" s="17">
        <v>805.9</v>
      </c>
      <c r="F109" s="17">
        <v>178413</v>
      </c>
      <c r="G109" s="18">
        <v>180560813.25</v>
      </c>
      <c r="H109" s="11">
        <v>39.841999999999999</v>
      </c>
      <c r="I109" s="11">
        <v>7.9</v>
      </c>
      <c r="J109" s="10">
        <v>12.47</v>
      </c>
      <c r="K109" s="18">
        <v>10.34</v>
      </c>
      <c r="L109" s="11">
        <v>106.056</v>
      </c>
      <c r="M109" s="10">
        <v>107186</v>
      </c>
      <c r="N109" s="19">
        <v>150.84049347867725</v>
      </c>
      <c r="O109" s="19">
        <v>199.17437600582628</v>
      </c>
      <c r="P109" s="19">
        <v>155.8903477572417</v>
      </c>
      <c r="Q109" s="20">
        <v>21.330096239305455</v>
      </c>
      <c r="R109" s="18"/>
      <c r="S109" s="18"/>
      <c r="T109" s="18"/>
      <c r="U109" s="18">
        <f>J109-K109</f>
        <v>2.1300000000000008</v>
      </c>
      <c r="V109" s="21">
        <f>100*LN(L109*M109/F109)</f>
        <v>415.44318121436123</v>
      </c>
      <c r="W109" s="22">
        <f>100*LN(Q109)</f>
        <v>306.01190443955113</v>
      </c>
      <c r="X109" s="22">
        <f xml:space="preserve"> 100*LN((1000000/52)*N109/F109)</f>
        <v>278.86334168765745</v>
      </c>
      <c r="Y109" s="22">
        <f xml:space="preserve"> 100*LN((1000000000/52)*O109/G109)</f>
        <v>305.4624626226061</v>
      </c>
      <c r="Z109" s="22">
        <f xml:space="preserve"> 100*LN((1000000/52)*P109/F109)</f>
        <v>282.15633340627096</v>
      </c>
      <c r="AA109" s="22"/>
      <c r="AB109" s="20">
        <f t="shared" si="10"/>
        <v>107</v>
      </c>
      <c r="AC109" s="20">
        <f>400*(LN(B109/F109)-LN(B108/F108))</f>
        <v>5.1282291509858524</v>
      </c>
      <c r="AD109" s="18">
        <f>(LN((D109/C109)/F109)-LN((D108/C108)/F108))*400</f>
        <v>7.4165400660518799</v>
      </c>
      <c r="AE109" s="18">
        <f>(LN((E109/C109)/F109)-LN((E108/C108)/F108))*400</f>
        <v>-3.1131888469090541</v>
      </c>
      <c r="AF109" s="18">
        <f>400*(LN(C109)-LN(C108))</f>
        <v>2.3130540254186371</v>
      </c>
      <c r="AG109" s="18">
        <f>(LN(H109/C109)-LN(H108/C108))*400</f>
        <v>3.6240690183307001</v>
      </c>
      <c r="AH109" s="18">
        <f>I109</f>
        <v>7.9</v>
      </c>
      <c r="AI109" s="18">
        <f>U109</f>
        <v>2.1300000000000008</v>
      </c>
      <c r="AJ109" s="23">
        <f t="shared" si="6"/>
        <v>-2.3752463227992848E-2</v>
      </c>
      <c r="AK109" s="18">
        <f t="shared" si="11"/>
        <v>0.99286856650945765</v>
      </c>
      <c r="AL109" s="18">
        <f t="shared" si="7"/>
        <v>-0.48415920993238615</v>
      </c>
      <c r="AM109" s="18">
        <f t="shared" si="8"/>
        <v>-0.62317811171692483</v>
      </c>
      <c r="AN109" s="18">
        <f t="shared" si="9"/>
        <v>0.69183692388691043</v>
      </c>
      <c r="AO109" s="20"/>
      <c r="AP109" s="20"/>
      <c r="AQ109" s="20"/>
      <c r="AR109" s="20"/>
      <c r="AS109" s="5"/>
      <c r="AT109" s="5"/>
      <c r="AU109" s="5"/>
      <c r="AV109" s="5"/>
    </row>
    <row r="110" spans="1:48" x14ac:dyDescent="0.25">
      <c r="A110" s="1">
        <v>1985.75</v>
      </c>
      <c r="B110" s="16">
        <v>7712.6</v>
      </c>
      <c r="C110" s="17">
        <v>57.738</v>
      </c>
      <c r="D110" s="10">
        <v>2790.9</v>
      </c>
      <c r="E110" s="17">
        <v>826.4</v>
      </c>
      <c r="F110" s="17">
        <v>178941</v>
      </c>
      <c r="G110" s="18">
        <v>181092032</v>
      </c>
      <c r="H110" s="11">
        <v>40.601999999999997</v>
      </c>
      <c r="I110" s="11">
        <v>8.1</v>
      </c>
      <c r="J110" s="10">
        <v>11.98</v>
      </c>
      <c r="K110" s="18">
        <v>9.77</v>
      </c>
      <c r="L110" s="11">
        <v>105.85599999999999</v>
      </c>
      <c r="M110" s="10">
        <v>108023</v>
      </c>
      <c r="N110" s="19">
        <v>151.55270982960181</v>
      </c>
      <c r="O110" s="19">
        <v>200.24021830570828</v>
      </c>
      <c r="P110" s="19">
        <v>156.47788740375952</v>
      </c>
      <c r="Q110" s="20">
        <v>21.374940115947929</v>
      </c>
      <c r="R110" s="18"/>
      <c r="S110" s="18"/>
      <c r="T110" s="18"/>
      <c r="U110" s="18">
        <f>J110-K110</f>
        <v>2.2100000000000009</v>
      </c>
      <c r="V110" s="21">
        <f>100*LN(L110*M110/F110)</f>
        <v>415.73677048057192</v>
      </c>
      <c r="W110" s="22">
        <f>100*LN(Q110)</f>
        <v>306.22192132258198</v>
      </c>
      <c r="X110" s="22">
        <f xml:space="preserve"> 100*LN((1000000/52)*N110/F110)</f>
        <v>279.03889019382177</v>
      </c>
      <c r="Y110" s="22">
        <f xml:space="preserve"> 100*LN((1000000000/52)*O110/G110)</f>
        <v>305.70239316137508</v>
      </c>
      <c r="Z110" s="22">
        <f xml:space="preserve"> 100*LN((1000000/52)*P110/F110)</f>
        <v>282.23701232839937</v>
      </c>
      <c r="AA110" s="22"/>
      <c r="AB110" s="20">
        <f t="shared" si="10"/>
        <v>108</v>
      </c>
      <c r="AC110" s="20">
        <f>400*(LN(B110/F110)-LN(B109/F109))</f>
        <v>1.8060578023256113</v>
      </c>
      <c r="AD110" s="18">
        <f>(LN((D110/C110)/F110)-LN((D109/C109)/F109))*400</f>
        <v>0.28409248900231887</v>
      </c>
      <c r="AE110" s="18">
        <f>(LN((E110/C110)/F110)-LN((E109/C109)/F109))*400</f>
        <v>6.5589956915957259</v>
      </c>
      <c r="AF110" s="18">
        <f>400*(LN(C110)-LN(C109))</f>
        <v>2.3066832491650757</v>
      </c>
      <c r="AG110" s="18">
        <f>(LN(H110/C110)-LN(H109/C109))*400</f>
        <v>5.2515944382552915</v>
      </c>
      <c r="AH110" s="18">
        <f>I110</f>
        <v>8.1</v>
      </c>
      <c r="AI110" s="18">
        <f>U110</f>
        <v>2.2100000000000009</v>
      </c>
      <c r="AJ110" s="23">
        <f t="shared" si="6"/>
        <v>0.26983680298269519</v>
      </c>
      <c r="AK110" s="18">
        <f t="shared" si="11"/>
        <v>1.1684170726737761</v>
      </c>
      <c r="AL110" s="18">
        <f t="shared" si="7"/>
        <v>-0.2442286711633983</v>
      </c>
      <c r="AM110" s="18">
        <f t="shared" si="8"/>
        <v>-0.41316122868607863</v>
      </c>
      <c r="AN110" s="18">
        <f t="shared" si="9"/>
        <v>0.77251584601532386</v>
      </c>
      <c r="AO110" s="20"/>
      <c r="AP110" s="20"/>
      <c r="AQ110" s="20"/>
      <c r="AR110" s="20"/>
      <c r="AS110" s="5"/>
      <c r="AT110" s="5"/>
      <c r="AU110" s="5"/>
      <c r="AV110" s="5"/>
    </row>
    <row r="111" spans="1:48" x14ac:dyDescent="0.25">
      <c r="A111" s="1">
        <v>1986</v>
      </c>
      <c r="B111" s="16">
        <v>7784.1</v>
      </c>
      <c r="C111" s="17">
        <v>58.02</v>
      </c>
      <c r="D111" s="10">
        <v>2834.7</v>
      </c>
      <c r="E111" s="17">
        <v>833.1</v>
      </c>
      <c r="F111" s="17">
        <v>179825</v>
      </c>
      <c r="G111" s="18">
        <v>181980552</v>
      </c>
      <c r="H111" s="11">
        <v>41.201000000000001</v>
      </c>
      <c r="I111" s="11">
        <v>7.83</v>
      </c>
      <c r="J111" s="10">
        <v>11.02</v>
      </c>
      <c r="K111" s="18">
        <v>8.57</v>
      </c>
      <c r="L111" s="11">
        <v>105.61799999999999</v>
      </c>
      <c r="M111" s="10">
        <v>108735</v>
      </c>
      <c r="N111" s="19">
        <v>151.33813862489345</v>
      </c>
      <c r="O111" s="19">
        <v>199.93008436340946</v>
      </c>
      <c r="P111" s="19">
        <v>156.53175549195888</v>
      </c>
      <c r="Q111" s="20">
        <v>21.273432483755894</v>
      </c>
      <c r="R111" s="18"/>
      <c r="S111" s="18"/>
      <c r="T111" s="18"/>
      <c r="U111" s="18">
        <f>J111-K111</f>
        <v>2.4499999999999993</v>
      </c>
      <c r="V111" s="21">
        <f>100*LN(L111*M111/F111)</f>
        <v>415.67583849594206</v>
      </c>
      <c r="W111" s="22">
        <f>100*LN(Q111)</f>
        <v>305.74589929556402</v>
      </c>
      <c r="X111" s="22">
        <f xml:space="preserve"> 100*LN((1000000/52)*N111/F111)</f>
        <v>278.40440665443418</v>
      </c>
      <c r="Y111" s="22">
        <f xml:space="preserve"> 100*LN((1000000000/52)*O111/G111)</f>
        <v>305.057946342479</v>
      </c>
      <c r="Z111" s="22">
        <f xml:space="preserve"> 100*LN((1000000/52)*P111/F111)</f>
        <v>281.77863045356986</v>
      </c>
      <c r="AA111" s="22"/>
      <c r="AB111" s="20">
        <f t="shared" si="10"/>
        <v>109</v>
      </c>
      <c r="AC111" s="20">
        <f>400*(LN(B111/F111)-LN(B110/F110))</f>
        <v>1.7199293482313749</v>
      </c>
      <c r="AD111" s="18">
        <f>(LN((D111/C111)/F111)-LN((D110/C110)/F110))*400</f>
        <v>2.3086922955798173</v>
      </c>
      <c r="AE111" s="18">
        <f>(LN((E111/C111)/F111)-LN((E110/C110)/F110))*400</f>
        <v>-0.69019643987289214</v>
      </c>
      <c r="AF111" s="18">
        <f>400*(LN(C111)-LN(C110))</f>
        <v>1.9488972363756574</v>
      </c>
      <c r="AG111" s="18">
        <f>(LN(H111/C111)-LN(H110/C110))*400</f>
        <v>3.9091833346007077</v>
      </c>
      <c r="AH111" s="18">
        <f>I111</f>
        <v>7.83</v>
      </c>
      <c r="AI111" s="18">
        <f>U111</f>
        <v>2.4499999999999993</v>
      </c>
      <c r="AJ111" s="23">
        <f t="shared" si="6"/>
        <v>0.20890481835283481</v>
      </c>
      <c r="AK111" s="18">
        <f t="shared" si="11"/>
        <v>0.53393353328618787</v>
      </c>
      <c r="AL111" s="18">
        <f t="shared" si="7"/>
        <v>-0.88867549005948376</v>
      </c>
      <c r="AM111" s="18">
        <f t="shared" si="8"/>
        <v>-0.88918325570404022</v>
      </c>
      <c r="AN111" s="18">
        <f t="shared" si="9"/>
        <v>0.31413397118581088</v>
      </c>
      <c r="AO111" s="20"/>
      <c r="AP111" s="20"/>
      <c r="AQ111" s="20"/>
      <c r="AR111" s="20"/>
      <c r="AS111" s="5"/>
      <c r="AT111" s="5"/>
      <c r="AU111" s="5"/>
      <c r="AV111" s="5"/>
    </row>
    <row r="112" spans="1:48" x14ac:dyDescent="0.25">
      <c r="A112" s="1">
        <v>1986.25</v>
      </c>
      <c r="B112" s="16">
        <v>7819.8</v>
      </c>
      <c r="C112" s="17">
        <v>58.252000000000002</v>
      </c>
      <c r="D112" s="10">
        <v>2863</v>
      </c>
      <c r="E112" s="17">
        <v>839.6</v>
      </c>
      <c r="F112" s="17">
        <v>180321</v>
      </c>
      <c r="G112" s="18">
        <v>182481072</v>
      </c>
      <c r="H112" s="11">
        <v>41.648000000000003</v>
      </c>
      <c r="I112" s="11">
        <v>6.92</v>
      </c>
      <c r="J112" s="10">
        <v>10.27</v>
      </c>
      <c r="K112" s="18">
        <v>7.6</v>
      </c>
      <c r="L112" s="11">
        <v>105.032</v>
      </c>
      <c r="M112" s="10">
        <v>109206</v>
      </c>
      <c r="N112" s="19">
        <v>150.98189939883443</v>
      </c>
      <c r="O112" s="19">
        <v>200.60520021946502</v>
      </c>
      <c r="P112" s="19">
        <v>156.16985525515767</v>
      </c>
      <c r="Q112" s="20">
        <v>21.276754329228524</v>
      </c>
      <c r="R112" s="18"/>
      <c r="S112" s="18"/>
      <c r="T112" s="18"/>
      <c r="U112" s="18">
        <f>J112-K112</f>
        <v>2.67</v>
      </c>
      <c r="V112" s="21">
        <f>100*LN(L112*M112/F112)</f>
        <v>415.27624765155065</v>
      </c>
      <c r="W112" s="22">
        <f>100*LN(Q112)</f>
        <v>305.76151307180419</v>
      </c>
      <c r="X112" s="22">
        <f xml:space="preserve"> 100*LN((1000000/52)*N112/F112)</f>
        <v>277.89329225269415</v>
      </c>
      <c r="Y112" s="22">
        <f xml:space="preserve"> 100*LN((1000000000/52)*O112/G112)</f>
        <v>305.1203906344611</v>
      </c>
      <c r="Z112" s="22">
        <f xml:space="preserve"> 100*LN((1000000/52)*P112/F112)</f>
        <v>281.27171950858724</v>
      </c>
      <c r="AA112" s="22"/>
      <c r="AB112" s="20">
        <f t="shared" si="10"/>
        <v>110</v>
      </c>
      <c r="AC112" s="20">
        <f>400*(LN(B112/F112)-LN(B111/F111))</f>
        <v>0.72853875873395424</v>
      </c>
      <c r="AD112" s="18">
        <f>(LN((D112/C112)/F112)-LN((D111/C111)/F111))*400</f>
        <v>1.2755305980562071</v>
      </c>
      <c r="AE112" s="18">
        <f>(LN((E112/C112)/F112)-LN((E111/C111)/F111))*400</f>
        <v>0.41072672773196928</v>
      </c>
      <c r="AF112" s="18">
        <f>400*(LN(C112)-LN(C111))</f>
        <v>1.5962591708305496</v>
      </c>
      <c r="AG112" s="18">
        <f>(LN(H112/C112)-LN(H111/C111))*400</f>
        <v>2.720068967819711</v>
      </c>
      <c r="AH112" s="18">
        <f>I112</f>
        <v>6.92</v>
      </c>
      <c r="AI112" s="18">
        <f>U112</f>
        <v>2.67</v>
      </c>
      <c r="AJ112" s="23">
        <f t="shared" si="6"/>
        <v>-0.19068602603857698</v>
      </c>
      <c r="AK112" s="18">
        <f t="shared" si="11"/>
        <v>2.2819131546157223E-2</v>
      </c>
      <c r="AL112" s="18">
        <f t="shared" si="7"/>
        <v>-0.82623119807738021</v>
      </c>
      <c r="AM112" s="18">
        <f t="shared" si="8"/>
        <v>-0.87356947946386754</v>
      </c>
      <c r="AN112" s="18">
        <f t="shared" si="9"/>
        <v>-0.19277697379681058</v>
      </c>
      <c r="AO112" s="20"/>
      <c r="AP112" s="20"/>
      <c r="AQ112" s="20"/>
      <c r="AR112" s="20"/>
      <c r="AS112" s="5"/>
      <c r="AT112" s="5"/>
      <c r="AU112" s="5"/>
      <c r="AV112" s="5"/>
    </row>
    <row r="113" spans="1:48" x14ac:dyDescent="0.25">
      <c r="A113" s="1">
        <v>1986.5</v>
      </c>
      <c r="B113" s="16">
        <v>7898.6</v>
      </c>
      <c r="C113" s="17">
        <v>58.487000000000002</v>
      </c>
      <c r="D113" s="10">
        <v>2929.7</v>
      </c>
      <c r="E113" s="17">
        <v>842.8</v>
      </c>
      <c r="F113" s="17">
        <v>180836</v>
      </c>
      <c r="G113" s="18">
        <v>183000592</v>
      </c>
      <c r="H113" s="11">
        <v>42.162999999999997</v>
      </c>
      <c r="I113" s="11">
        <v>6.21</v>
      </c>
      <c r="J113" s="10">
        <v>10.18</v>
      </c>
      <c r="K113" s="18">
        <v>7.31</v>
      </c>
      <c r="L113" s="11">
        <v>104.73699999999999</v>
      </c>
      <c r="M113" s="10">
        <v>109970</v>
      </c>
      <c r="N113" s="19">
        <v>151.74689026119313</v>
      </c>
      <c r="O113" s="19">
        <v>200.95858435664738</v>
      </c>
      <c r="P113" s="19">
        <v>157.01261444332204</v>
      </c>
      <c r="Q113" s="20">
        <v>21.253051493642953</v>
      </c>
      <c r="R113" s="18"/>
      <c r="S113" s="18"/>
      <c r="T113" s="18"/>
      <c r="U113" s="18">
        <f>J113-K113</f>
        <v>2.87</v>
      </c>
      <c r="V113" s="21">
        <f>100*LN(L113*M113/F113)</f>
        <v>415.40695042299387</v>
      </c>
      <c r="W113" s="22">
        <f>100*LN(Q113)</f>
        <v>305.65004847618206</v>
      </c>
      <c r="X113" s="22">
        <f xml:space="preserve"> 100*LN((1000000/52)*N113/F113)</f>
        <v>278.11349544360581</v>
      </c>
      <c r="Y113" s="22">
        <f xml:space="preserve"> 100*LN((1000000000/52)*O113/G113)</f>
        <v>305.01210114432399</v>
      </c>
      <c r="Z113" s="22">
        <f xml:space="preserve"> 100*LN((1000000/52)*P113/F113)</f>
        <v>281.52471661125855</v>
      </c>
      <c r="AA113" s="22"/>
      <c r="AB113" s="20">
        <f t="shared" si="10"/>
        <v>111</v>
      </c>
      <c r="AC113" s="20">
        <f>400*(LN(B113/F113)-LN(B112/F112))</f>
        <v>2.8698410348468428</v>
      </c>
      <c r="AD113" s="18">
        <f>(LN((D113/C113)/F113)-LN((D112/C112)/F112))*400</f>
        <v>6.4607898732866431</v>
      </c>
      <c r="AE113" s="18">
        <f>(LN((E113/C113)/F113)-LN((E112/C112)/F112))*400</f>
        <v>-1.2295735702437582</v>
      </c>
      <c r="AF113" s="18">
        <f>400*(LN(C113)-LN(C112))</f>
        <v>1.6104322800952531</v>
      </c>
      <c r="AG113" s="18">
        <f>(LN(H113/C113)-LN(H112/C112))*400</f>
        <v>3.3054520977362722</v>
      </c>
      <c r="AH113" s="18">
        <f>I113</f>
        <v>6.21</v>
      </c>
      <c r="AI113" s="18">
        <f>U113</f>
        <v>2.87</v>
      </c>
      <c r="AJ113" s="23">
        <f t="shared" si="6"/>
        <v>-5.9983254595351809E-2</v>
      </c>
      <c r="AK113" s="18">
        <f t="shared" si="11"/>
        <v>0.24302232245781852</v>
      </c>
      <c r="AL113" s="18">
        <f t="shared" si="7"/>
        <v>-0.93452068821449075</v>
      </c>
      <c r="AM113" s="18">
        <f t="shared" si="8"/>
        <v>-0.98503407508599139</v>
      </c>
      <c r="AN113" s="18">
        <f t="shared" si="9"/>
        <v>6.0220128874505008E-2</v>
      </c>
      <c r="AO113" s="20"/>
      <c r="AP113" s="20"/>
      <c r="AQ113" s="20"/>
      <c r="AR113" s="20"/>
      <c r="AS113" s="5"/>
      <c r="AT113" s="5"/>
      <c r="AU113" s="5"/>
      <c r="AV113" s="5"/>
    </row>
    <row r="114" spans="1:48" x14ac:dyDescent="0.25">
      <c r="A114" s="1">
        <v>1986.75</v>
      </c>
      <c r="B114" s="16">
        <v>7939.5</v>
      </c>
      <c r="C114" s="17">
        <v>58.813000000000002</v>
      </c>
      <c r="D114" s="10">
        <v>2966.1</v>
      </c>
      <c r="E114" s="17">
        <v>854.8</v>
      </c>
      <c r="F114" s="17">
        <v>181365</v>
      </c>
      <c r="G114" s="18">
        <v>183534112</v>
      </c>
      <c r="H114" s="11">
        <v>42.720999999999997</v>
      </c>
      <c r="I114" s="11">
        <v>6.27</v>
      </c>
      <c r="J114" s="10">
        <v>10.09</v>
      </c>
      <c r="K114" s="18">
        <v>7.26</v>
      </c>
      <c r="L114" s="11">
        <v>104.873</v>
      </c>
      <c r="M114" s="10">
        <v>110492</v>
      </c>
      <c r="N114" s="19">
        <v>152.89705861013445</v>
      </c>
      <c r="O114" s="19">
        <v>202.6874592853857</v>
      </c>
      <c r="P114" s="19">
        <v>158.17112696569475</v>
      </c>
      <c r="Q114" s="20">
        <v>21.374102541729776</v>
      </c>
      <c r="R114" s="18"/>
      <c r="S114" s="18"/>
      <c r="T114" s="18"/>
      <c r="U114" s="18">
        <f>J114-K114</f>
        <v>2.83</v>
      </c>
      <c r="V114" s="21">
        <f>100*LN(L114*M114/F114)</f>
        <v>415.71816391362847</v>
      </c>
      <c r="W114" s="22">
        <f>100*LN(Q114)</f>
        <v>306.21800275895492</v>
      </c>
      <c r="X114" s="22">
        <f xml:space="preserve"> 100*LN((1000000/52)*N114/F114)</f>
        <v>278.57648605125758</v>
      </c>
      <c r="Y114" s="22">
        <f xml:space="preserve"> 100*LN((1000000000/52)*O114/G114)</f>
        <v>305.57761969186117</v>
      </c>
      <c r="Z114" s="22">
        <f xml:space="preserve"> 100*LN((1000000/52)*P114/F114)</f>
        <v>281.96775140845057</v>
      </c>
      <c r="AA114" s="22"/>
      <c r="AB114" s="20">
        <f t="shared" si="10"/>
        <v>112</v>
      </c>
      <c r="AC114" s="20">
        <f>400*(LN(B114/F114)-LN(B113/F113))</f>
        <v>0.89749611704572629</v>
      </c>
      <c r="AD114" s="18">
        <f>(LN((D114/C114)/F114)-LN((D113/C113)/F113))*400</f>
        <v>1.5473944739994749</v>
      </c>
      <c r="AE114" s="18">
        <f>(LN((E114/C114)/F114)-LN((E113/C113)/F113))*400</f>
        <v>2.2633591277028131</v>
      </c>
      <c r="AF114" s="18">
        <f>400*(LN(C114)-LN(C113))</f>
        <v>2.2233646331745405</v>
      </c>
      <c r="AG114" s="18">
        <f>(LN(H114/C114)-LN(H113/C113))*400</f>
        <v>3.0356527351782958</v>
      </c>
      <c r="AH114" s="18">
        <f>I114</f>
        <v>6.27</v>
      </c>
      <c r="AI114" s="18">
        <f>U114</f>
        <v>2.83</v>
      </c>
      <c r="AJ114" s="23">
        <f t="shared" si="6"/>
        <v>0.25123023603924821</v>
      </c>
      <c r="AK114" s="18">
        <f t="shared" si="11"/>
        <v>0.70601293010957988</v>
      </c>
      <c r="AL114" s="18">
        <f t="shared" si="7"/>
        <v>-0.36900214067730985</v>
      </c>
      <c r="AM114" s="18">
        <f t="shared" si="8"/>
        <v>-0.41707979231313175</v>
      </c>
      <c r="AN114" s="18">
        <f t="shared" si="9"/>
        <v>0.50325492606651778</v>
      </c>
      <c r="AO114" s="20"/>
      <c r="AP114" s="20"/>
      <c r="AQ114" s="20"/>
      <c r="AR114" s="20"/>
      <c r="AS114" s="5"/>
      <c r="AT114" s="5"/>
      <c r="AU114" s="5"/>
      <c r="AV114" s="5"/>
    </row>
    <row r="115" spans="1:48" x14ac:dyDescent="0.25">
      <c r="A115" s="1">
        <v>1987</v>
      </c>
      <c r="B115" s="16">
        <v>7995</v>
      </c>
      <c r="C115" s="17">
        <v>59.24</v>
      </c>
      <c r="D115" s="10">
        <v>2998.3</v>
      </c>
      <c r="E115" s="17">
        <v>843.2</v>
      </c>
      <c r="F115" s="17">
        <v>182001</v>
      </c>
      <c r="G115" s="18">
        <v>184171388.25</v>
      </c>
      <c r="H115" s="11">
        <v>42.936999999999998</v>
      </c>
      <c r="I115" s="11">
        <v>6.22</v>
      </c>
      <c r="J115" s="10">
        <v>9.66</v>
      </c>
      <c r="K115" s="18">
        <v>7.2</v>
      </c>
      <c r="L115" s="11">
        <v>105.39100000000001</v>
      </c>
      <c r="M115" s="10">
        <v>111206</v>
      </c>
      <c r="N115" s="19">
        <v>154.72947695697871</v>
      </c>
      <c r="O115" s="19">
        <v>204.98179127118635</v>
      </c>
      <c r="P115" s="19">
        <v>159.99859097446529</v>
      </c>
      <c r="Q115" s="20">
        <v>21.553364070060876</v>
      </c>
      <c r="R115" s="18"/>
      <c r="S115" s="18"/>
      <c r="T115" s="18"/>
      <c r="U115" s="18">
        <f>J115-K115</f>
        <v>2.46</v>
      </c>
      <c r="V115" s="21">
        <f>100*LN(L115*M115/F115)</f>
        <v>416.50493990953083</v>
      </c>
      <c r="W115" s="22">
        <f>100*LN(Q115)</f>
        <v>307.05319097058378</v>
      </c>
      <c r="X115" s="22">
        <f xml:space="preserve"> 100*LN((1000000/52)*N115/F115)</f>
        <v>279.41776609699093</v>
      </c>
      <c r="Y115" s="22">
        <f xml:space="preserve"> 100*LN((1000000000/52)*O115/G115)</f>
        <v>306.35659305750096</v>
      </c>
      <c r="Z115" s="22">
        <f xml:space="preserve"> 100*LN((1000000/52)*P115/F115)</f>
        <v>282.76643876189729</v>
      </c>
      <c r="AA115" s="22"/>
      <c r="AB115" s="20">
        <f t="shared" si="10"/>
        <v>113</v>
      </c>
      <c r="AC115" s="20">
        <f>400*(LN(B115/F115)-LN(B114/F114))</f>
        <v>1.3861756116108737</v>
      </c>
      <c r="AD115" s="18">
        <f>(LN((D115/C115)/F115)-LN((D114/C114)/F114))*400</f>
        <v>2.513041087368606E-2</v>
      </c>
      <c r="AE115" s="18">
        <f>(LN((E115/C115)/F115)-LN((E114/C114)/F114))*400</f>
        <v>-9.7592089707440266</v>
      </c>
      <c r="AF115" s="18">
        <f>400*(LN(C115)-LN(C114))</f>
        <v>2.8936281984357493</v>
      </c>
      <c r="AG115" s="18">
        <f>(LN(H115/C115)-LN(H114/C114))*400</f>
        <v>-0.87629921263974175</v>
      </c>
      <c r="AH115" s="18">
        <f>I115</f>
        <v>6.22</v>
      </c>
      <c r="AI115" s="18">
        <f>U115</f>
        <v>2.46</v>
      </c>
      <c r="AJ115" s="23">
        <f t="shared" si="6"/>
        <v>1.0380062319416083</v>
      </c>
      <c r="AK115" s="18">
        <f t="shared" si="11"/>
        <v>1.5472929758429359</v>
      </c>
      <c r="AL115" s="18">
        <f t="shared" si="7"/>
        <v>0.40997122496247584</v>
      </c>
      <c r="AM115" s="18">
        <f t="shared" si="8"/>
        <v>0.41810841931572895</v>
      </c>
      <c r="AN115" s="18">
        <f t="shared" si="9"/>
        <v>1.3019422795132414</v>
      </c>
      <c r="AO115" s="20"/>
      <c r="AP115" s="20"/>
      <c r="AQ115" s="20"/>
      <c r="AR115" s="20"/>
      <c r="AS115" s="5"/>
      <c r="AT115" s="5"/>
      <c r="AU115" s="5"/>
      <c r="AV115" s="5"/>
    </row>
    <row r="116" spans="1:48" x14ac:dyDescent="0.25">
      <c r="A116" s="1">
        <v>1987.25</v>
      </c>
      <c r="B116" s="16">
        <v>8084.7</v>
      </c>
      <c r="C116" s="17">
        <v>59.637</v>
      </c>
      <c r="D116" s="10">
        <v>3068.8</v>
      </c>
      <c r="E116" s="17">
        <v>858.1</v>
      </c>
      <c r="F116" s="17">
        <v>182527</v>
      </c>
      <c r="G116" s="18">
        <v>184698664.5</v>
      </c>
      <c r="H116" s="11">
        <v>43.246000000000002</v>
      </c>
      <c r="I116" s="11">
        <v>6.65</v>
      </c>
      <c r="J116" s="10">
        <v>10.36</v>
      </c>
      <c r="K116" s="18">
        <v>8.34</v>
      </c>
      <c r="L116" s="11">
        <v>105.244</v>
      </c>
      <c r="M116" s="10">
        <v>112158</v>
      </c>
      <c r="N116" s="19">
        <v>155.61268741099147</v>
      </c>
      <c r="O116" s="19">
        <v>205.50990141650894</v>
      </c>
      <c r="P116" s="19">
        <v>160.99300033060817</v>
      </c>
      <c r="Q116" s="20">
        <v>21.54779392253328</v>
      </c>
      <c r="R116" s="18"/>
      <c r="S116" s="18"/>
      <c r="T116" s="18"/>
      <c r="U116" s="18">
        <f>J116-K116</f>
        <v>2.0199999999999996</v>
      </c>
      <c r="V116" s="21">
        <f>100*LN(L116*M116/F116)</f>
        <v>416.92919479846688</v>
      </c>
      <c r="W116" s="22">
        <f>100*LN(Q116)</f>
        <v>307.02734411255011</v>
      </c>
      <c r="X116" s="22">
        <f xml:space="preserve"> 100*LN((1000000/52)*N116/F116)</f>
        <v>279.69836001667454</v>
      </c>
      <c r="Y116" s="22">
        <f xml:space="preserve"> 100*LN((1000000000/52)*O116/G116)</f>
        <v>306.32801187169844</v>
      </c>
      <c r="Z116" s="22">
        <f xml:space="preserve"> 100*LN((1000000/52)*P116/F116)</f>
        <v>283.0974340947439</v>
      </c>
      <c r="AA116" s="22"/>
      <c r="AB116" s="20">
        <f t="shared" si="10"/>
        <v>114</v>
      </c>
      <c r="AC116" s="20">
        <f>400*(LN(B116/F116)-LN(B115/F115))</f>
        <v>3.3084458341232192</v>
      </c>
      <c r="AD116" s="18">
        <f>(LN((D116/C116)/F116)-LN((D115/C115)/F115))*400</f>
        <v>5.4704084731440616</v>
      </c>
      <c r="AE116" s="18">
        <f>(LN((E116/C116)/F116)-LN((E115/C115)/F115))*400</f>
        <v>3.1805367548258801</v>
      </c>
      <c r="AF116" s="18">
        <f>400*(LN(C116)-LN(C115))</f>
        <v>2.6716789683582931</v>
      </c>
      <c r="AG116" s="18">
        <f>(LN(H116/C116)-LN(H115/C115))*400</f>
        <v>0.19664841945858935</v>
      </c>
      <c r="AH116" s="18">
        <f>I116</f>
        <v>6.65</v>
      </c>
      <c r="AI116" s="18">
        <f>U116</f>
        <v>2.0199999999999996</v>
      </c>
      <c r="AJ116" s="23">
        <f t="shared" si="6"/>
        <v>1.4622611208776561</v>
      </c>
      <c r="AK116" s="18">
        <f t="shared" si="11"/>
        <v>1.8278868955265466</v>
      </c>
      <c r="AL116" s="18">
        <f t="shared" si="7"/>
        <v>0.38139003915995318</v>
      </c>
      <c r="AM116" s="18">
        <f t="shared" si="8"/>
        <v>0.39226156128205503</v>
      </c>
      <c r="AN116" s="18">
        <f t="shared" si="9"/>
        <v>1.6329376123598536</v>
      </c>
      <c r="AO116" s="20"/>
      <c r="AP116" s="20"/>
      <c r="AQ116" s="20"/>
      <c r="AR116" s="20"/>
      <c r="AS116" s="5"/>
      <c r="AT116" s="5"/>
      <c r="AU116" s="5"/>
      <c r="AV116" s="5"/>
    </row>
    <row r="117" spans="1:48" x14ac:dyDescent="0.25">
      <c r="A117" s="1">
        <v>1987.5</v>
      </c>
      <c r="B117" s="16">
        <v>8158</v>
      </c>
      <c r="C117" s="17">
        <v>60.07</v>
      </c>
      <c r="D117" s="10">
        <v>3133.5</v>
      </c>
      <c r="E117" s="17">
        <v>875.5</v>
      </c>
      <c r="F117" s="17">
        <v>183016</v>
      </c>
      <c r="G117" s="18">
        <v>185188940.75</v>
      </c>
      <c r="H117" s="11">
        <v>43.698</v>
      </c>
      <c r="I117" s="11">
        <v>6.84</v>
      </c>
      <c r="J117" s="10">
        <v>10.91</v>
      </c>
      <c r="K117" s="18">
        <v>8.8699999999999992</v>
      </c>
      <c r="L117" s="11">
        <v>105.199</v>
      </c>
      <c r="M117" s="10">
        <v>112867</v>
      </c>
      <c r="N117" s="19">
        <v>156.70158690849289</v>
      </c>
      <c r="O117" s="19">
        <v>206.19474137719905</v>
      </c>
      <c r="P117" s="19">
        <v>162.00578421989425</v>
      </c>
      <c r="Q117" s="20">
        <v>21.559048766441695</v>
      </c>
      <c r="R117" s="18"/>
      <c r="S117" s="18"/>
      <c r="T117" s="18"/>
      <c r="U117" s="18">
        <f>J117-K117</f>
        <v>2.0400000000000009</v>
      </c>
      <c r="V117" s="21">
        <f>100*LN(L117*M117/F117)</f>
        <v>417.24903482053611</v>
      </c>
      <c r="W117" s="22">
        <f>100*LN(Q117)</f>
        <v>307.07956247725554</v>
      </c>
      <c r="X117" s="22">
        <f xml:space="preserve"> 100*LN((1000000/52)*N117/F117)</f>
        <v>280.12812560463789</v>
      </c>
      <c r="Y117" s="22">
        <f xml:space="preserve"> 100*LN((1000000000/52)*O117/G117)</f>
        <v>306.39560238666957</v>
      </c>
      <c r="Z117" s="22">
        <f xml:space="preserve"> 100*LN((1000000/52)*P117/F117)</f>
        <v>283.45700193432765</v>
      </c>
      <c r="AA117" s="22"/>
      <c r="AB117" s="20">
        <f t="shared" si="10"/>
        <v>115</v>
      </c>
      <c r="AC117" s="20">
        <f>400*(LN(B117/F117)-LN(B116/F116))</f>
        <v>2.5400723511417311</v>
      </c>
      <c r="AD117" s="18">
        <f>(LN((D117/C117)/F117)-LN((D116/C116)/F116))*400</f>
        <v>4.3816598023063591</v>
      </c>
      <c r="AE117" s="18">
        <f>(LN((E117/C117)/F117)-LN((E116/C116)/F116))*400</f>
        <v>4.0658693771945309</v>
      </c>
      <c r="AF117" s="18">
        <f>400*(LN(C117)-LN(C116))</f>
        <v>2.8937448166306723</v>
      </c>
      <c r="AG117" s="18">
        <f>(LN(H117/C117)-LN(H116/C116))*400</f>
        <v>1.2652915482215255</v>
      </c>
      <c r="AH117" s="18">
        <f>I117</f>
        <v>6.84</v>
      </c>
      <c r="AI117" s="18">
        <f>U117</f>
        <v>2.0400000000000009</v>
      </c>
      <c r="AJ117" s="23">
        <f t="shared" si="6"/>
        <v>1.7821011429468854</v>
      </c>
      <c r="AK117" s="18">
        <f t="shared" si="11"/>
        <v>2.2576524834898919</v>
      </c>
      <c r="AL117" s="18">
        <f t="shared" si="7"/>
        <v>0.44898055413108295</v>
      </c>
      <c r="AM117" s="18">
        <f t="shared" si="8"/>
        <v>0.44447992598747987</v>
      </c>
      <c r="AN117" s="18">
        <f t="shared" si="9"/>
        <v>1.9925054519436003</v>
      </c>
      <c r="AO117" s="20"/>
      <c r="AP117" s="20"/>
      <c r="AQ117" s="20"/>
      <c r="AR117" s="20"/>
      <c r="AS117" s="5"/>
      <c r="AT117" s="5"/>
      <c r="AU117" s="5"/>
      <c r="AV117" s="5"/>
    </row>
    <row r="118" spans="1:48" x14ac:dyDescent="0.25">
      <c r="A118" s="1">
        <v>1987.75</v>
      </c>
      <c r="B118" s="16">
        <v>8292.7000000000007</v>
      </c>
      <c r="C118" s="17">
        <v>60.567</v>
      </c>
      <c r="D118" s="10">
        <v>3167.6</v>
      </c>
      <c r="E118" s="17">
        <v>883.4</v>
      </c>
      <c r="F118" s="17">
        <v>183467</v>
      </c>
      <c r="G118" s="18">
        <v>185641217</v>
      </c>
      <c r="H118" s="11">
        <v>44.225999999999999</v>
      </c>
      <c r="I118" s="11">
        <v>6.92</v>
      </c>
      <c r="J118" s="10">
        <v>11.38</v>
      </c>
      <c r="K118" s="18">
        <v>9.1300000000000008</v>
      </c>
      <c r="L118" s="11">
        <v>105.39400000000001</v>
      </c>
      <c r="M118" s="10">
        <v>113527</v>
      </c>
      <c r="N118" s="19">
        <v>158.3170945333699</v>
      </c>
      <c r="O118" s="19">
        <v>209.31034616477987</v>
      </c>
      <c r="P118" s="19">
        <v>163.65447684995925</v>
      </c>
      <c r="Q118" s="20">
        <v>21.823857896248359</v>
      </c>
      <c r="R118" s="18"/>
      <c r="S118" s="18"/>
      <c r="T118" s="18"/>
      <c r="U118" s="18">
        <f>J118-K118</f>
        <v>2.25</v>
      </c>
      <c r="V118" s="21">
        <f>100*LN(L118*M118/F118)</f>
        <v>417.7711587774624</v>
      </c>
      <c r="W118" s="22">
        <f>100*LN(Q118)</f>
        <v>308.30037702875967</v>
      </c>
      <c r="X118" s="22">
        <f xml:space="preserve"> 100*LN((1000000/52)*N118/F118)</f>
        <v>280.90766948558053</v>
      </c>
      <c r="Y118" s="22">
        <f xml:space="preserve"> 100*LN((1000000000/52)*O118/G118)</f>
        <v>307.65137508056597</v>
      </c>
      <c r="Z118" s="22">
        <f xml:space="preserve"> 100*LN((1000000/52)*P118/F118)</f>
        <v>284.22341024117264</v>
      </c>
      <c r="AA118" s="22"/>
      <c r="AB118" s="20">
        <f t="shared" si="10"/>
        <v>116</v>
      </c>
      <c r="AC118" s="20">
        <f>400*(LN(B118/F118)-LN(B117/F117))</f>
        <v>5.5661338942343264</v>
      </c>
      <c r="AD118" s="18">
        <f>(LN((D118/C118)/F118)-LN((D117/C117)/F117))*400</f>
        <v>4.9094856417752908E-2</v>
      </c>
      <c r="AE118" s="18">
        <f>(LN((E118/C118)/F118)-LN((E117/C117)/F117))*400</f>
        <v>-0.68717123758545995</v>
      </c>
      <c r="AF118" s="18">
        <f>400*(LN(C118)-LN(C117))</f>
        <v>3.2958565736503687</v>
      </c>
      <c r="AG118" s="18">
        <f>(LN(H118/C118)-LN(H117/C117))*400</f>
        <v>1.5083502148989014</v>
      </c>
      <c r="AH118" s="18">
        <f>I118</f>
        <v>6.92</v>
      </c>
      <c r="AI118" s="18">
        <f>U118</f>
        <v>2.25</v>
      </c>
      <c r="AJ118" s="23">
        <f t="shared" si="6"/>
        <v>2.3042250998731788</v>
      </c>
      <c r="AK118" s="18">
        <f t="shared" si="11"/>
        <v>3.0371963644325319</v>
      </c>
      <c r="AL118" s="18">
        <f t="shared" si="7"/>
        <v>1.7047532480274867</v>
      </c>
      <c r="AM118" s="18">
        <f t="shared" si="8"/>
        <v>1.6652944774916136</v>
      </c>
      <c r="AN118" s="18">
        <f t="shared" si="9"/>
        <v>2.7589137587885944</v>
      </c>
      <c r="AO118" s="20"/>
      <c r="AP118" s="20"/>
      <c r="AQ118" s="20"/>
      <c r="AR118" s="20"/>
      <c r="AS118" s="5"/>
      <c r="AT118" s="5"/>
      <c r="AU118" s="5"/>
      <c r="AV118" s="5"/>
    </row>
    <row r="119" spans="1:48" x14ac:dyDescent="0.25">
      <c r="A119" s="1">
        <v>1988</v>
      </c>
      <c r="B119" s="16">
        <v>8339.2999999999993</v>
      </c>
      <c r="C119" s="17">
        <v>61.042999999999999</v>
      </c>
      <c r="D119" s="10">
        <v>3249</v>
      </c>
      <c r="E119" s="17">
        <v>891.6</v>
      </c>
      <c r="F119" s="17">
        <v>183967</v>
      </c>
      <c r="G119" s="18">
        <v>186132216</v>
      </c>
      <c r="H119" s="11">
        <v>45.000999999999998</v>
      </c>
      <c r="I119" s="11">
        <v>6.67</v>
      </c>
      <c r="J119" s="10">
        <v>10.75</v>
      </c>
      <c r="K119" s="18">
        <v>8.41</v>
      </c>
      <c r="L119" s="11">
        <v>104.762</v>
      </c>
      <c r="M119" s="10">
        <v>114093</v>
      </c>
      <c r="N119" s="19">
        <v>158.45831304201823</v>
      </c>
      <c r="O119" s="19">
        <v>209.77079571993585</v>
      </c>
      <c r="P119" s="19">
        <v>163.76463752398234</v>
      </c>
      <c r="Q119" s="20">
        <v>21.811577890406191</v>
      </c>
      <c r="R119" s="18"/>
      <c r="S119" s="18"/>
      <c r="T119" s="18"/>
      <c r="U119" s="18">
        <f>J119-K119</f>
        <v>2.34</v>
      </c>
      <c r="V119" s="21">
        <f>100*LN(L119*M119/F119)</f>
        <v>417.39486223081349</v>
      </c>
      <c r="W119" s="22">
        <f>100*LN(Q119)</f>
        <v>308.24409247037272</v>
      </c>
      <c r="X119" s="22">
        <f xml:space="preserve"> 100*LN((1000000/52)*N119/F119)</f>
        <v>280.72467162282828</v>
      </c>
      <c r="Y119" s="22">
        <f xml:space="preserve"> 100*LN((1000000000/52)*O119/G119)</f>
        <v>307.6069786204622</v>
      </c>
      <c r="Z119" s="22">
        <f xml:space="preserve"> 100*LN((1000000/52)*P119/F119)</f>
        <v>284.01854266823511</v>
      </c>
      <c r="AA119" s="22"/>
      <c r="AB119" s="20">
        <f t="shared" si="10"/>
        <v>117</v>
      </c>
      <c r="AC119" s="20">
        <f>400*(LN(B119/F119)-LN(B118/F118))</f>
        <v>1.1528365515017569</v>
      </c>
      <c r="AD119" s="18">
        <f>(LN((D119/C119)/F119)-LN((D118/C118)/F118))*400</f>
        <v>5.9292523490576343</v>
      </c>
      <c r="AE119" s="18">
        <f>(LN((E119/C119)/F119)-LN((E118/C118)/F118))*400</f>
        <v>-0.52416804436461462</v>
      </c>
      <c r="AF119" s="18">
        <f>400*(LN(C119)-LN(C118))</f>
        <v>3.1313374287535112</v>
      </c>
      <c r="AG119" s="18">
        <f>(LN(H119/C119)-LN(H118/C118))*400</f>
        <v>3.8174066954166141</v>
      </c>
      <c r="AH119" s="18">
        <f>I119</f>
        <v>6.67</v>
      </c>
      <c r="AI119" s="18">
        <f>U119</f>
        <v>2.34</v>
      </c>
      <c r="AJ119" s="23">
        <f t="shared" si="6"/>
        <v>1.9279285532242625</v>
      </c>
      <c r="AK119" s="18">
        <f t="shared" si="11"/>
        <v>2.8541985016802869</v>
      </c>
      <c r="AL119" s="18">
        <f t="shared" si="7"/>
        <v>1.6603567879237175</v>
      </c>
      <c r="AM119" s="18">
        <f t="shared" si="8"/>
        <v>1.6090099191046647</v>
      </c>
      <c r="AN119" s="18">
        <f t="shared" si="9"/>
        <v>2.5540461858510639</v>
      </c>
      <c r="AO119" s="20"/>
      <c r="AP119" s="20"/>
      <c r="AQ119" s="20"/>
      <c r="AR119" s="20"/>
      <c r="AS119" s="5"/>
      <c r="AT119" s="5"/>
      <c r="AU119" s="5"/>
      <c r="AV119" s="5"/>
    </row>
    <row r="120" spans="1:48" x14ac:dyDescent="0.25">
      <c r="A120" s="1">
        <v>1988.25</v>
      </c>
      <c r="B120" s="16">
        <v>8449.5</v>
      </c>
      <c r="C120" s="17">
        <v>61.633000000000003</v>
      </c>
      <c r="D120" s="10">
        <v>3309</v>
      </c>
      <c r="E120" s="17">
        <v>914.9</v>
      </c>
      <c r="F120" s="17">
        <v>184389</v>
      </c>
      <c r="G120" s="18">
        <v>186545215</v>
      </c>
      <c r="H120" s="11">
        <v>45.530999999999999</v>
      </c>
      <c r="I120" s="11">
        <v>7.15</v>
      </c>
      <c r="J120" s="10">
        <v>10.98</v>
      </c>
      <c r="K120" s="18">
        <v>8.91</v>
      </c>
      <c r="L120" s="11">
        <v>105.04</v>
      </c>
      <c r="M120" s="10">
        <v>114623</v>
      </c>
      <c r="N120" s="19">
        <v>160.72252881059993</v>
      </c>
      <c r="O120" s="19">
        <v>212.71279578067509</v>
      </c>
      <c r="P120" s="19">
        <v>166.0226167393719</v>
      </c>
      <c r="Q120" s="20">
        <v>22.056320596107323</v>
      </c>
      <c r="R120" s="18"/>
      <c r="S120" s="18"/>
      <c r="T120" s="18"/>
      <c r="U120" s="18">
        <f>J120-K120</f>
        <v>2.0700000000000003</v>
      </c>
      <c r="V120" s="21">
        <f>100*LN(L120*M120/F120)</f>
        <v>417.89420558035238</v>
      </c>
      <c r="W120" s="22">
        <f>100*LN(Q120)</f>
        <v>309.35992091666049</v>
      </c>
      <c r="X120" s="22">
        <f xml:space="preserve"> 100*LN((1000000/52)*N120/F120)</f>
        <v>281.91433586309063</v>
      </c>
      <c r="Y120" s="22">
        <f xml:space="preserve"> 100*LN((1000000000/52)*O120/G120)</f>
        <v>308.77807902374343</v>
      </c>
      <c r="Z120" s="22">
        <f xml:space="preserve"> 100*LN((1000000/52)*P120/F120)</f>
        <v>285.15879284798217</v>
      </c>
      <c r="AA120" s="22"/>
      <c r="AB120" s="20">
        <f t="shared" si="10"/>
        <v>118</v>
      </c>
      <c r="AC120" s="20">
        <f>400*(LN(B120/F120)-LN(B119/F119))</f>
        <v>4.3346901238985325</v>
      </c>
      <c r="AD120" s="18">
        <f>(LN((D120/C120)/F120)-LN((D119/C119)/F119))*400</f>
        <v>2.5554408089831782</v>
      </c>
      <c r="AE120" s="18">
        <f>(LN((E120/C120)/F120)-LN((E119/C119)/F119))*400</f>
        <v>5.5547991774886896</v>
      </c>
      <c r="AF120" s="18">
        <f>400*(LN(C120)-LN(C119))</f>
        <v>3.8475630053753207</v>
      </c>
      <c r="AG120" s="18">
        <f>(LN(H120/C120)-LN(H119/C119))*400</f>
        <v>0.83591735477936968</v>
      </c>
      <c r="AH120" s="18">
        <f>I120</f>
        <v>7.15</v>
      </c>
      <c r="AI120" s="18">
        <f>U120</f>
        <v>2.0700000000000003</v>
      </c>
      <c r="AJ120" s="23">
        <f t="shared" si="6"/>
        <v>2.4272719027631524</v>
      </c>
      <c r="AK120" s="18">
        <f t="shared" si="11"/>
        <v>4.0438627419426325</v>
      </c>
      <c r="AL120" s="18">
        <f t="shared" si="7"/>
        <v>2.8314571912049473</v>
      </c>
      <c r="AM120" s="18">
        <f t="shared" si="8"/>
        <v>2.7248383653924293</v>
      </c>
      <c r="AN120" s="18">
        <f t="shared" si="9"/>
        <v>3.6942963655981202</v>
      </c>
      <c r="AO120" s="20"/>
      <c r="AP120" s="20"/>
      <c r="AQ120" s="20"/>
      <c r="AR120" s="20"/>
      <c r="AS120" s="5"/>
      <c r="AT120" s="5"/>
      <c r="AU120" s="5"/>
      <c r="AV120" s="5"/>
    </row>
    <row r="121" spans="1:48" x14ac:dyDescent="0.25">
      <c r="A121" s="1">
        <v>1988.5</v>
      </c>
      <c r="B121" s="16">
        <v>8498.2999999999993</v>
      </c>
      <c r="C121" s="17">
        <v>62.359000000000002</v>
      </c>
      <c r="D121" s="10">
        <v>3378.3</v>
      </c>
      <c r="E121" s="17">
        <v>923.8</v>
      </c>
      <c r="F121" s="17">
        <v>184840</v>
      </c>
      <c r="G121" s="18">
        <v>186987214</v>
      </c>
      <c r="H121" s="11">
        <v>46.076999999999998</v>
      </c>
      <c r="I121" s="11">
        <v>7.98</v>
      </c>
      <c r="J121" s="10">
        <v>11.07</v>
      </c>
      <c r="K121" s="18">
        <v>9.1</v>
      </c>
      <c r="L121" s="11">
        <v>104.871</v>
      </c>
      <c r="M121" s="10">
        <v>115233</v>
      </c>
      <c r="N121" s="19">
        <v>161.16637787652621</v>
      </c>
      <c r="O121" s="19">
        <v>212.96443840205694</v>
      </c>
      <c r="P121" s="19">
        <v>166.34701046777377</v>
      </c>
      <c r="Q121" s="20">
        <v>22.022250796839</v>
      </c>
      <c r="R121" s="18"/>
      <c r="S121" s="18"/>
      <c r="T121" s="18"/>
      <c r="U121" s="18">
        <f>J121-K121</f>
        <v>1.9700000000000006</v>
      </c>
      <c r="V121" s="21">
        <f>100*LN(L121*M121/F121)</f>
        <v>418.01966029880776</v>
      </c>
      <c r="W121" s="22">
        <f>100*LN(Q121)</f>
        <v>309.20533420944014</v>
      </c>
      <c r="X121" s="22">
        <f xml:space="preserve"> 100*LN((1000000/52)*N121/F121)</f>
        <v>281.94582087496383</v>
      </c>
      <c r="Y121" s="22">
        <f xml:space="preserve"> 100*LN((1000000000/52)*O121/G121)</f>
        <v>308.65965161271617</v>
      </c>
      <c r="Z121" s="22">
        <f xml:space="preserve"> 100*LN((1000000/52)*P121/F121)</f>
        <v>285.1097005362742</v>
      </c>
      <c r="AA121" s="22"/>
      <c r="AB121" s="20">
        <f t="shared" si="10"/>
        <v>119</v>
      </c>
      <c r="AC121" s="20">
        <f>400*(LN(B121/F121)-LN(B120/F120))</f>
        <v>1.326378354226776</v>
      </c>
      <c r="AD121" s="18">
        <f>(LN((D121/C121)/F121)-LN((D120/C120)/F120))*400</f>
        <v>2.6292396412650021</v>
      </c>
      <c r="AE121" s="18">
        <f>(LN((E121/C121)/F121)-LN((E120/C120)/F120))*400</f>
        <v>-1.7890672141199104</v>
      </c>
      <c r="AF121" s="18">
        <f>400*(LN(C121)-LN(C120))</f>
        <v>4.6842267036076635</v>
      </c>
      <c r="AG121" s="18">
        <f>(LN(H121/C121)-LN(H120/C120))*400</f>
        <v>8.3972278625354946E-2</v>
      </c>
      <c r="AH121" s="18">
        <f>I121</f>
        <v>7.98</v>
      </c>
      <c r="AI121" s="18">
        <f>U121</f>
        <v>1.9700000000000006</v>
      </c>
      <c r="AJ121" s="23">
        <f t="shared" si="6"/>
        <v>2.5527266212185395</v>
      </c>
      <c r="AK121" s="18">
        <f t="shared" si="11"/>
        <v>4.0753477538158336</v>
      </c>
      <c r="AL121" s="18">
        <f t="shared" si="7"/>
        <v>2.7130297801776919</v>
      </c>
      <c r="AM121" s="18">
        <f t="shared" si="8"/>
        <v>2.5702516581720829</v>
      </c>
      <c r="AN121" s="18">
        <f t="shared" si="9"/>
        <v>3.6452040538901542</v>
      </c>
      <c r="AO121" s="20"/>
      <c r="AP121" s="20"/>
      <c r="AQ121" s="20"/>
      <c r="AR121" s="20"/>
      <c r="AS121" s="5"/>
      <c r="AT121" s="5"/>
      <c r="AU121" s="5"/>
      <c r="AV121" s="5"/>
    </row>
    <row r="122" spans="1:48" x14ac:dyDescent="0.25">
      <c r="A122" s="1">
        <v>1988.75</v>
      </c>
      <c r="B122" s="16">
        <v>8610.9</v>
      </c>
      <c r="C122" s="17">
        <v>62.859000000000002</v>
      </c>
      <c r="D122" s="10">
        <v>3451.3</v>
      </c>
      <c r="E122" s="17">
        <v>943.6</v>
      </c>
      <c r="F122" s="17">
        <v>185253</v>
      </c>
      <c r="G122" s="18">
        <v>187391213</v>
      </c>
      <c r="H122" s="11">
        <v>46.412999999999997</v>
      </c>
      <c r="I122" s="11">
        <v>8.4700000000000006</v>
      </c>
      <c r="J122" s="10">
        <v>10.51</v>
      </c>
      <c r="K122" s="18">
        <v>8.9600000000000009</v>
      </c>
      <c r="L122" s="11">
        <v>105.258</v>
      </c>
      <c r="M122" s="10">
        <v>115947</v>
      </c>
      <c r="N122" s="19">
        <v>162.95407109392457</v>
      </c>
      <c r="O122" s="19">
        <v>215.22278509537361</v>
      </c>
      <c r="P122" s="19">
        <v>168.27529959810548</v>
      </c>
      <c r="Q122" s="20">
        <v>22.195992792344992</v>
      </c>
      <c r="R122" s="18"/>
      <c r="S122" s="18"/>
      <c r="T122" s="18"/>
      <c r="U122" s="18">
        <f>J122-K122</f>
        <v>1.5499999999999989</v>
      </c>
      <c r="V122" s="21">
        <f>100*LN(L122*M122/F122)</f>
        <v>418.78252109436562</v>
      </c>
      <c r="W122" s="22">
        <f>100*LN(Q122)</f>
        <v>309.99117677359482</v>
      </c>
      <c r="X122" s="22">
        <f xml:space="preserve"> 100*LN((1000000/52)*N122/F122)</f>
        <v>282.82574906951987</v>
      </c>
      <c r="Y122" s="22">
        <f xml:space="preserve"> 100*LN((1000000000/52)*O122/G122)</f>
        <v>309.49867820820322</v>
      </c>
      <c r="Z122" s="22">
        <f xml:space="preserve"> 100*LN((1000000/52)*P122/F122)</f>
        <v>286.03904283265467</v>
      </c>
      <c r="AA122" s="22"/>
      <c r="AB122" s="20">
        <f t="shared" si="10"/>
        <v>120</v>
      </c>
      <c r="AC122" s="20">
        <f>400*(LN(B122/F122)-LN(B121/F121))</f>
        <v>4.372330689973225</v>
      </c>
      <c r="AD122" s="18">
        <f>(LN((D122/C122)/F122)-LN((D121/C121)/F121))*400</f>
        <v>4.4641440653315101</v>
      </c>
      <c r="AE122" s="18">
        <f>(LN((E122/C122)/F122)-LN((E121/C121)/F121))*400</f>
        <v>4.3955049709936134</v>
      </c>
      <c r="AF122" s="18">
        <f>400*(LN(C122)-LN(C121))</f>
        <v>3.1944458938173881</v>
      </c>
      <c r="AG122" s="18">
        <f>(LN(H122/C122)-LN(H121/C121))*400</f>
        <v>-0.2881729724412363</v>
      </c>
      <c r="AH122" s="18">
        <f>I122</f>
        <v>8.4700000000000006</v>
      </c>
      <c r="AI122" s="18">
        <f>U122</f>
        <v>1.5499999999999989</v>
      </c>
      <c r="AJ122" s="23">
        <f t="shared" si="6"/>
        <v>3.3155874167763955</v>
      </c>
      <c r="AK122" s="18">
        <f t="shared" si="11"/>
        <v>4.9552759483718773</v>
      </c>
      <c r="AL122" s="18">
        <f t="shared" si="7"/>
        <v>3.5520563756647334</v>
      </c>
      <c r="AM122" s="18">
        <f t="shared" si="8"/>
        <v>3.3560942223267602</v>
      </c>
      <c r="AN122" s="18">
        <f t="shared" si="9"/>
        <v>4.574546350270623</v>
      </c>
      <c r="AO122" s="20"/>
      <c r="AP122" s="20"/>
      <c r="AQ122" s="20"/>
      <c r="AR122" s="20"/>
      <c r="AS122" s="5"/>
      <c r="AT122" s="5"/>
      <c r="AU122" s="5"/>
      <c r="AV122" s="5"/>
    </row>
    <row r="123" spans="1:48" x14ac:dyDescent="0.25">
      <c r="A123" s="1">
        <v>1989</v>
      </c>
      <c r="B123" s="16">
        <v>8697.7000000000007</v>
      </c>
      <c r="C123" s="17">
        <v>63.55</v>
      </c>
      <c r="D123" s="10">
        <v>3506.1</v>
      </c>
      <c r="E123" s="17">
        <v>957.2</v>
      </c>
      <c r="F123" s="17">
        <v>185773</v>
      </c>
      <c r="G123" s="18">
        <v>187909217</v>
      </c>
      <c r="H123" s="11">
        <v>46.593000000000004</v>
      </c>
      <c r="I123" s="11">
        <v>9.4499999999999993</v>
      </c>
      <c r="J123" s="10">
        <v>10.64</v>
      </c>
      <c r="K123" s="18">
        <v>9.2100000000000009</v>
      </c>
      <c r="L123" s="11">
        <v>105.41800000000001</v>
      </c>
      <c r="M123" s="10">
        <v>116835</v>
      </c>
      <c r="N123" s="19">
        <v>164.53650910151731</v>
      </c>
      <c r="O123" s="19">
        <v>217.23663192337995</v>
      </c>
      <c r="P123" s="19">
        <v>169.84048420680296</v>
      </c>
      <c r="Q123" s="20">
        <v>22.341317232054902</v>
      </c>
      <c r="R123" s="18"/>
      <c r="S123" s="18"/>
      <c r="T123" s="18"/>
      <c r="U123" s="18">
        <f>J123-K123</f>
        <v>1.4299999999999997</v>
      </c>
      <c r="V123" s="21">
        <f>100*LN(L123*M123/F123)</f>
        <v>419.41705842806255</v>
      </c>
      <c r="W123" s="22">
        <f>100*LN(Q123)</f>
        <v>310.64377548417036</v>
      </c>
      <c r="X123" s="22">
        <f xml:space="preserve"> 100*LN((1000000/52)*N123/F123)</f>
        <v>283.51185475336172</v>
      </c>
      <c r="Y123" s="22">
        <f xml:space="preserve"> 100*LN((1000000000/52)*O123/G123)</f>
        <v>310.15398315999943</v>
      </c>
      <c r="Z123" s="22">
        <f xml:space="preserve"> 100*LN((1000000/52)*P123/F123)</f>
        <v>286.68457304758402</v>
      </c>
      <c r="AA123" s="22"/>
      <c r="AB123" s="20">
        <f t="shared" si="10"/>
        <v>121</v>
      </c>
      <c r="AC123" s="20">
        <f>400*(LN(B123/F123)-LN(B122/F122))</f>
        <v>2.8906961609084902</v>
      </c>
      <c r="AD123" s="18">
        <f>(LN((D123/C123)/F123)-LN((D122/C122)/F122))*400</f>
        <v>0.80696892222817951</v>
      </c>
      <c r="AE123" s="18">
        <f>(LN((E123/C123)/F123)-LN((E122/C122)/F122))*400</f>
        <v>0.22963753719906776</v>
      </c>
      <c r="AF123" s="18">
        <f>400*(LN(C123)-LN(C122))</f>
        <v>4.37314990415274</v>
      </c>
      <c r="AG123" s="18">
        <f>(LN(H123/C123)-LN(H122/C122))*400</f>
        <v>-2.8248607637759271</v>
      </c>
      <c r="AH123" s="18">
        <f>I123</f>
        <v>9.4499999999999993</v>
      </c>
      <c r="AI123" s="18">
        <f>U123</f>
        <v>1.4299999999999997</v>
      </c>
      <c r="AJ123" s="23">
        <f t="shared" si="6"/>
        <v>3.9501247504733215</v>
      </c>
      <c r="AK123" s="18">
        <f t="shared" si="11"/>
        <v>5.6413816322137222</v>
      </c>
      <c r="AL123" s="18">
        <f t="shared" si="7"/>
        <v>4.2073613274609443</v>
      </c>
      <c r="AM123" s="18">
        <f t="shared" si="8"/>
        <v>4.0086929329023064</v>
      </c>
      <c r="AN123" s="18">
        <f t="shared" si="9"/>
        <v>5.2200765651999745</v>
      </c>
      <c r="AO123" s="20"/>
      <c r="AP123" s="20"/>
      <c r="AQ123" s="20"/>
      <c r="AR123" s="20"/>
      <c r="AS123" s="5"/>
      <c r="AT123" s="5"/>
      <c r="AU123" s="5"/>
      <c r="AV123" s="5"/>
    </row>
    <row r="124" spans="1:48" x14ac:dyDescent="0.25">
      <c r="A124" s="1">
        <v>1989.25</v>
      </c>
      <c r="B124" s="16">
        <v>8766.1</v>
      </c>
      <c r="C124" s="17">
        <v>64.206999999999994</v>
      </c>
      <c r="D124" s="10">
        <v>3569.5</v>
      </c>
      <c r="E124" s="17">
        <v>964.7</v>
      </c>
      <c r="F124" s="17">
        <v>186178</v>
      </c>
      <c r="G124" s="18">
        <v>188312221</v>
      </c>
      <c r="H124" s="11">
        <v>46.764000000000003</v>
      </c>
      <c r="I124" s="11">
        <v>9.73</v>
      </c>
      <c r="J124" s="10">
        <v>10.37</v>
      </c>
      <c r="K124" s="18">
        <v>8.76</v>
      </c>
      <c r="L124" s="11">
        <v>105.526</v>
      </c>
      <c r="M124" s="10">
        <v>117205</v>
      </c>
      <c r="N124" s="19">
        <v>165.19815074169716</v>
      </c>
      <c r="O124" s="19">
        <v>218.47179096366273</v>
      </c>
      <c r="P124" s="19">
        <v>170.29170333111367</v>
      </c>
      <c r="Q124" s="20">
        <v>22.408611195588776</v>
      </c>
      <c r="R124" s="18"/>
      <c r="S124" s="18"/>
      <c r="T124" s="18"/>
      <c r="U124" s="18">
        <f>J124-K124</f>
        <v>1.6099999999999994</v>
      </c>
      <c r="V124" s="21">
        <f>100*LN(L124*M124/F124)</f>
        <v>419.61787010617593</v>
      </c>
      <c r="W124" s="22">
        <f>100*LN(Q124)</f>
        <v>310.94453133618379</v>
      </c>
      <c r="X124" s="22">
        <f xml:space="preserve"> 100*LN((1000000/52)*N124/F124)</f>
        <v>283.69540220291702</v>
      </c>
      <c r="Y124" s="22">
        <f xml:space="preserve"> 100*LN((1000000000/52)*O124/G124)</f>
        <v>310.50671281510932</v>
      </c>
      <c r="Z124" s="22">
        <f xml:space="preserve"> 100*LN((1000000/52)*P124/F124)</f>
        <v>286.7321223582602</v>
      </c>
      <c r="AA124" s="22"/>
      <c r="AB124" s="20">
        <f t="shared" si="10"/>
        <v>122</v>
      </c>
      <c r="AC124" s="20">
        <f>400*(LN(B124/F124)-LN(B123/F123))</f>
        <v>2.2622718744722548</v>
      </c>
      <c r="AD124" s="18">
        <f>(LN((D124/C124)/F124)-LN((D123/C123)/F123))*400</f>
        <v>2.1833091547463823</v>
      </c>
      <c r="AE124" s="18">
        <f>(LN((E124/C124)/F124)-LN((E123/C123)/F123))*400</f>
        <v>-1.8632529224561267</v>
      </c>
      <c r="AF124" s="18">
        <f>400*(LN(C124)-LN(C123))</f>
        <v>4.1140965538247087</v>
      </c>
      <c r="AG124" s="18">
        <f>(LN(H124/C124)-LN(H123/C123))*400</f>
        <v>-2.6487521983890927</v>
      </c>
      <c r="AH124" s="18">
        <f>I124</f>
        <v>9.73</v>
      </c>
      <c r="AI124" s="18">
        <f>U124</f>
        <v>1.6099999999999994</v>
      </c>
      <c r="AJ124" s="23">
        <f t="shared" si="6"/>
        <v>4.1509364285867036</v>
      </c>
      <c r="AK124" s="18">
        <f t="shared" si="11"/>
        <v>5.824929081769028</v>
      </c>
      <c r="AL124" s="18">
        <f t="shared" si="7"/>
        <v>4.5600909825708413</v>
      </c>
      <c r="AM124" s="18">
        <f t="shared" si="8"/>
        <v>4.3094487849157304</v>
      </c>
      <c r="AN124" s="18">
        <f t="shared" si="9"/>
        <v>5.2676258758761492</v>
      </c>
      <c r="AO124" s="20"/>
      <c r="AP124" s="20"/>
      <c r="AQ124" s="20"/>
      <c r="AR124" s="20"/>
      <c r="AS124" s="5"/>
      <c r="AT124" s="5"/>
      <c r="AU124" s="5"/>
      <c r="AV124" s="5"/>
    </row>
    <row r="125" spans="1:48" x14ac:dyDescent="0.25">
      <c r="A125" s="1">
        <v>1989.5</v>
      </c>
      <c r="B125" s="16">
        <v>8831.5</v>
      </c>
      <c r="C125" s="17">
        <v>64.671999999999997</v>
      </c>
      <c r="D125" s="10">
        <v>3625.6</v>
      </c>
      <c r="E125" s="17">
        <v>986.7</v>
      </c>
      <c r="F125" s="17">
        <v>186602</v>
      </c>
      <c r="G125" s="18">
        <v>188734225</v>
      </c>
      <c r="H125" s="11">
        <v>47.171999999999997</v>
      </c>
      <c r="I125" s="11">
        <v>9.08</v>
      </c>
      <c r="J125" s="10">
        <v>9.89</v>
      </c>
      <c r="K125" s="18">
        <v>8.11</v>
      </c>
      <c r="L125" s="11">
        <v>105.711</v>
      </c>
      <c r="M125" s="10">
        <v>117494</v>
      </c>
      <c r="N125" s="19">
        <v>165.59050816616872</v>
      </c>
      <c r="O125" s="19">
        <v>218.71107270682612</v>
      </c>
      <c r="P125" s="19">
        <v>170.91838282666066</v>
      </c>
      <c r="Q125" s="20">
        <v>22.366336668782591</v>
      </c>
      <c r="R125" s="18"/>
      <c r="S125" s="18"/>
      <c r="T125" s="18"/>
      <c r="U125" s="18">
        <f>J125-K125</f>
        <v>1.7800000000000011</v>
      </c>
      <c r="V125" s="21">
        <f>100*LN(L125*M125/F125)</f>
        <v>419.8118217560002</v>
      </c>
      <c r="W125" s="22">
        <f>100*LN(Q125)</f>
        <v>310.75570011969262</v>
      </c>
      <c r="X125" s="22">
        <f xml:space="preserve"> 100*LN((1000000/52)*N125/F125)</f>
        <v>283.70514764025768</v>
      </c>
      <c r="Y125" s="22">
        <f xml:space="preserve"> 100*LN((1000000000/52)*O125/G125)</f>
        <v>310.39233079851238</v>
      </c>
      <c r="Z125" s="22">
        <f xml:space="preserve"> 100*LN((1000000/52)*P125/F125)</f>
        <v>286.87197030818544</v>
      </c>
      <c r="AA125" s="22"/>
      <c r="AB125" s="20">
        <f t="shared" si="10"/>
        <v>123</v>
      </c>
      <c r="AC125" s="20">
        <f>400*(LN(B125/F125)-LN(B124/F124))</f>
        <v>2.0632259356084148</v>
      </c>
      <c r="AD125" s="18">
        <f>(LN((D125/C125)/F125)-LN((D124/C124)/F124))*400</f>
        <v>2.4413434235235343</v>
      </c>
      <c r="AE125" s="18">
        <f>(LN((E125/C125)/F125)-LN((E124/C124)/F124))*400</f>
        <v>5.2231865416999312</v>
      </c>
      <c r="AF125" s="18">
        <f>400*(LN(C125)-LN(C124))</f>
        <v>2.8864408804743391</v>
      </c>
      <c r="AG125" s="18">
        <f>(LN(H125/C125)-LN(H124/C124))*400</f>
        <v>0.58828715278602672</v>
      </c>
      <c r="AH125" s="18">
        <f>I125</f>
        <v>9.08</v>
      </c>
      <c r="AI125" s="18">
        <f>U125</f>
        <v>1.7800000000000011</v>
      </c>
      <c r="AJ125" s="23">
        <f t="shared" si="6"/>
        <v>4.3448880784109747</v>
      </c>
      <c r="AK125" s="18">
        <f t="shared" si="11"/>
        <v>5.8346745191096829</v>
      </c>
      <c r="AL125" s="18">
        <f t="shared" si="7"/>
        <v>4.4457089659738926</v>
      </c>
      <c r="AM125" s="18">
        <f t="shared" si="8"/>
        <v>4.1206175684245636</v>
      </c>
      <c r="AN125" s="18">
        <f t="shared" si="9"/>
        <v>5.4074738258013895</v>
      </c>
      <c r="AO125" s="20"/>
      <c r="AP125" s="20"/>
      <c r="AQ125" s="20"/>
      <c r="AR125" s="20"/>
      <c r="AS125" s="5"/>
      <c r="AT125" s="5"/>
      <c r="AU125" s="5"/>
      <c r="AV125" s="5"/>
    </row>
    <row r="126" spans="1:48" x14ac:dyDescent="0.25">
      <c r="A126" s="1">
        <v>1989.75</v>
      </c>
      <c r="B126" s="16">
        <v>8850.2000000000007</v>
      </c>
      <c r="C126" s="17">
        <v>65.122</v>
      </c>
      <c r="D126" s="10">
        <v>3670.1</v>
      </c>
      <c r="E126" s="17">
        <v>979.4</v>
      </c>
      <c r="F126" s="17">
        <v>187018</v>
      </c>
      <c r="G126" s="18">
        <v>189148229</v>
      </c>
      <c r="H126" s="11">
        <v>47.820999999999998</v>
      </c>
      <c r="I126" s="11">
        <v>8.61</v>
      </c>
      <c r="J126" s="10">
        <v>9.81</v>
      </c>
      <c r="K126" s="18">
        <v>7.91</v>
      </c>
      <c r="L126" s="11">
        <v>105.328</v>
      </c>
      <c r="M126" s="10">
        <v>117774</v>
      </c>
      <c r="N126" s="19">
        <v>165.64736449788401</v>
      </c>
      <c r="O126" s="19">
        <v>219.79247643793872</v>
      </c>
      <c r="P126" s="19">
        <v>170.92590749333689</v>
      </c>
      <c r="Q126" s="20">
        <v>22.412729377793198</v>
      </c>
      <c r="R126" s="18"/>
      <c r="S126" s="18"/>
      <c r="T126" s="18"/>
      <c r="U126" s="18">
        <f>J126-K126</f>
        <v>1.9000000000000004</v>
      </c>
      <c r="V126" s="21">
        <f>100*LN(L126*M126/F126)</f>
        <v>419.46419556025864</v>
      </c>
      <c r="W126" s="22">
        <f>100*LN(Q126)</f>
        <v>310.96290732477905</v>
      </c>
      <c r="X126" s="22">
        <f xml:space="preserve"> 100*LN((1000000/52)*N126/F126)</f>
        <v>283.51679100492601</v>
      </c>
      <c r="Y126" s="22">
        <f xml:space="preserve"> 100*LN((1000000000/52)*O126/G126)</f>
        <v>310.66643845619041</v>
      </c>
      <c r="Z126" s="22">
        <f xml:space="preserve"> 100*LN((1000000/52)*P126/F126)</f>
        <v>286.65368645869933</v>
      </c>
      <c r="AA126" s="22"/>
      <c r="AB126" s="20">
        <f t="shared" si="10"/>
        <v>124</v>
      </c>
      <c r="AC126" s="20">
        <f>400*(LN(B126/F126)-LN(B125/F125))</f>
        <v>-4.4672166440484773E-2</v>
      </c>
      <c r="AD126" s="18">
        <f>(LN((D126/C126)/F126)-LN((D125/C125)/F125))*400</f>
        <v>1.2152651322644203</v>
      </c>
      <c r="AE126" s="18">
        <f>(LN((E126/C126)/F126)-LN((E125/C125)/F125))*400</f>
        <v>-6.6347430257415851</v>
      </c>
      <c r="AF126" s="18">
        <f>400*(LN(C126)-LN(C125))</f>
        <v>2.7736370128668142</v>
      </c>
      <c r="AG126" s="18">
        <f>(LN(H126/C126)-LN(H125/C125))*400</f>
        <v>2.6921139216181666</v>
      </c>
      <c r="AH126" s="18">
        <f>I126</f>
        <v>8.61</v>
      </c>
      <c r="AI126" s="18">
        <f>U126</f>
        <v>1.9000000000000004</v>
      </c>
      <c r="AJ126" s="23">
        <f t="shared" si="6"/>
        <v>3.9972618826694202</v>
      </c>
      <c r="AK126" s="18">
        <f t="shared" si="11"/>
        <v>5.6463178837780106</v>
      </c>
      <c r="AL126" s="18">
        <f t="shared" si="7"/>
        <v>4.7198166236519228</v>
      </c>
      <c r="AM126" s="18">
        <f t="shared" si="8"/>
        <v>4.3278247735109971</v>
      </c>
      <c r="AN126" s="18">
        <f t="shared" si="9"/>
        <v>5.1891899763152765</v>
      </c>
      <c r="AO126" s="20"/>
      <c r="AP126" s="20"/>
      <c r="AQ126" s="20"/>
      <c r="AR126" s="20"/>
      <c r="AS126" s="5"/>
      <c r="AT126" s="5"/>
      <c r="AU126" s="5"/>
      <c r="AV126" s="5"/>
    </row>
    <row r="127" spans="1:48" x14ac:dyDescent="0.25">
      <c r="A127" s="1">
        <v>1990</v>
      </c>
      <c r="B127" s="16">
        <v>8947.1</v>
      </c>
      <c r="C127" s="17">
        <v>65.840999999999994</v>
      </c>
      <c r="D127" s="10">
        <v>3754.5</v>
      </c>
      <c r="E127" s="17">
        <v>996.9</v>
      </c>
      <c r="F127" s="17">
        <v>188520</v>
      </c>
      <c r="G127" s="18">
        <v>190629207.75</v>
      </c>
      <c r="H127" s="11">
        <v>48.793999999999997</v>
      </c>
      <c r="I127" s="11">
        <v>8.25</v>
      </c>
      <c r="J127" s="10">
        <v>10.1</v>
      </c>
      <c r="K127" s="18">
        <v>8.42</v>
      </c>
      <c r="L127" s="11">
        <v>105.024</v>
      </c>
      <c r="M127" s="10">
        <v>119114</v>
      </c>
      <c r="N127" s="19">
        <v>166.07341280943925</v>
      </c>
      <c r="O127" s="19">
        <v>219.69158583670651</v>
      </c>
      <c r="P127" s="19">
        <v>171.13408556944901</v>
      </c>
      <c r="Q127" s="20">
        <v>22.360765833619496</v>
      </c>
      <c r="R127" s="18"/>
      <c r="S127" s="18"/>
      <c r="T127" s="18"/>
      <c r="U127" s="18">
        <f>J127-K127</f>
        <v>1.6799999999999997</v>
      </c>
      <c r="V127" s="21">
        <f>100*LN(L127*M127/F127)</f>
        <v>419.50658111438497</v>
      </c>
      <c r="W127" s="22">
        <f>100*LN(Q127)</f>
        <v>310.73078978622488</v>
      </c>
      <c r="X127" s="22">
        <f xml:space="preserve"> 100*LN((1000000/52)*N127/F127)</f>
        <v>282.97373947798491</v>
      </c>
      <c r="Y127" s="22">
        <f xml:space="preserve"> 100*LN((1000000000/52)*O127/G127)</f>
        <v>309.84060200752776</v>
      </c>
      <c r="Z127" s="22">
        <f xml:space="preserve"> 100*LN((1000000/52)*P127/F127)</f>
        <v>285.97548337186817</v>
      </c>
      <c r="AA127" s="22"/>
      <c r="AB127" s="20">
        <f t="shared" si="10"/>
        <v>125</v>
      </c>
      <c r="AC127" s="20">
        <f>400*(LN(B127/F127)-LN(B126/F126))</f>
        <v>1.1560666601756253</v>
      </c>
      <c r="AD127" s="18">
        <f>(LN((D127/C127)/F127)-LN((D126/C126)/F126))*400</f>
        <v>1.5026667687422446</v>
      </c>
      <c r="AE127" s="18">
        <f>(LN((E127/C127)/F127)-LN((E126/C126)/F126))*400</f>
        <v>-0.5076876895365956</v>
      </c>
      <c r="AF127" s="18">
        <f>400*(LN(C127)-LN(C126))</f>
        <v>4.3921243341813465</v>
      </c>
      <c r="AG127" s="18">
        <f>(LN(H127/C127)-LN(H126/C126))*400</f>
        <v>3.6648680323871918</v>
      </c>
      <c r="AH127" s="18">
        <f>I127</f>
        <v>8.25</v>
      </c>
      <c r="AI127" s="18">
        <f>U127</f>
        <v>1.6799999999999997</v>
      </c>
      <c r="AJ127" s="23">
        <f t="shared" si="6"/>
        <v>4.0396474367957467</v>
      </c>
      <c r="AK127" s="18">
        <f t="shared" si="11"/>
        <v>5.1032663568369117</v>
      </c>
      <c r="AL127" s="18">
        <f t="shared" si="7"/>
        <v>3.8939801749892808</v>
      </c>
      <c r="AM127" s="18">
        <f t="shared" si="8"/>
        <v>4.0957072349568193</v>
      </c>
      <c r="AN127" s="18">
        <f t="shared" si="9"/>
        <v>4.5109868894841156</v>
      </c>
      <c r="AO127" s="20"/>
      <c r="AP127" s="20"/>
      <c r="AQ127" s="20"/>
      <c r="AR127" s="20"/>
      <c r="AS127" s="5"/>
      <c r="AT127" s="5"/>
      <c r="AU127" s="5"/>
      <c r="AV127" s="5"/>
    </row>
    <row r="128" spans="1:48" x14ac:dyDescent="0.25">
      <c r="A128" s="1">
        <v>1990.25</v>
      </c>
      <c r="B128" s="16">
        <v>8981.7000000000007</v>
      </c>
      <c r="C128" s="17">
        <v>66.52</v>
      </c>
      <c r="D128" s="10">
        <v>3800.2</v>
      </c>
      <c r="E128" s="17">
        <v>981.1</v>
      </c>
      <c r="F128" s="17">
        <v>188916</v>
      </c>
      <c r="G128" s="18">
        <v>191004186.5</v>
      </c>
      <c r="H128" s="11">
        <v>49.73</v>
      </c>
      <c r="I128" s="11">
        <v>8.24</v>
      </c>
      <c r="J128" s="10">
        <v>10.31</v>
      </c>
      <c r="K128" s="18">
        <v>8.67</v>
      </c>
      <c r="L128" s="11">
        <v>104.56699999999999</v>
      </c>
      <c r="M128" s="10">
        <v>118995</v>
      </c>
      <c r="N128" s="19">
        <v>165.38626110136315</v>
      </c>
      <c r="O128" s="19">
        <v>218.65080365569665</v>
      </c>
      <c r="P128" s="19">
        <v>170.29156744062706</v>
      </c>
      <c r="Q128" s="20">
        <v>22.17259294700229</v>
      </c>
      <c r="R128" s="18"/>
      <c r="S128" s="18"/>
      <c r="T128" s="18"/>
      <c r="U128" s="18">
        <f>J128-K128</f>
        <v>1.6400000000000006</v>
      </c>
      <c r="V128" s="21">
        <f>100*LN(L128*M128/F128)</f>
        <v>418.76070178840308</v>
      </c>
      <c r="W128" s="22">
        <f>100*LN(Q128)</f>
        <v>309.88569742543751</v>
      </c>
      <c r="X128" s="22">
        <f xml:space="preserve"> 100*LN((1000000/52)*N128/F128)</f>
        <v>282.34928030363318</v>
      </c>
      <c r="Y128" s="22">
        <f xml:space="preserve"> 100*LN((1000000000/52)*O128/G128)</f>
        <v>309.16921671331596</v>
      </c>
      <c r="Z128" s="22">
        <f xml:space="preserve"> 100*LN((1000000/52)*P128/F128)</f>
        <v>285.27211591134949</v>
      </c>
      <c r="AA128" s="22"/>
      <c r="AB128" s="20">
        <f t="shared" si="10"/>
        <v>126</v>
      </c>
      <c r="AC128" s="20">
        <f>400*(LN(B128/F128)-LN(B127/F127))</f>
        <v>0.70453871014990455</v>
      </c>
      <c r="AD128" s="18">
        <f>(LN((D128/C128)/F128)-LN((D127/C127)/F127))*400</f>
        <v>-0.10388125294582551</v>
      </c>
      <c r="AE128" s="18">
        <f>(LN((E128/C128)/F128)-LN((E127/C127)/F127))*400</f>
        <v>-11.333740944068893</v>
      </c>
      <c r="AF128" s="18">
        <f>400*(LN(C128)-LN(C127))</f>
        <v>4.1039638943583867</v>
      </c>
      <c r="AG128" s="18">
        <f>(LN(H128/C128)-LN(H127/C127))*400</f>
        <v>3.4964434041575121</v>
      </c>
      <c r="AH128" s="18">
        <f>I128</f>
        <v>8.24</v>
      </c>
      <c r="AI128" s="18">
        <f>U128</f>
        <v>1.6400000000000006</v>
      </c>
      <c r="AJ128" s="23">
        <f t="shared" si="6"/>
        <v>3.2937681108138577</v>
      </c>
      <c r="AK128" s="18">
        <f t="shared" si="11"/>
        <v>4.4788071824851841</v>
      </c>
      <c r="AL128" s="18">
        <f t="shared" si="7"/>
        <v>3.2225948807774785</v>
      </c>
      <c r="AM128" s="18">
        <f t="shared" si="8"/>
        <v>3.2506148741694574</v>
      </c>
      <c r="AN128" s="18">
        <f t="shared" si="9"/>
        <v>3.8076194289654381</v>
      </c>
      <c r="AO128" s="20"/>
      <c r="AP128" s="20"/>
      <c r="AQ128" s="20"/>
      <c r="AR128" s="20"/>
      <c r="AS128" s="5"/>
      <c r="AT128" s="5"/>
      <c r="AU128" s="5"/>
      <c r="AV128" s="5"/>
    </row>
    <row r="129" spans="1:48" x14ac:dyDescent="0.25">
      <c r="A129" s="1">
        <v>1990.5</v>
      </c>
      <c r="B129" s="16">
        <v>8983.9</v>
      </c>
      <c r="C129" s="17">
        <v>67.114000000000004</v>
      </c>
      <c r="D129" s="10">
        <v>3863.4</v>
      </c>
      <c r="E129" s="17">
        <v>978.8</v>
      </c>
      <c r="F129" s="17">
        <v>189353</v>
      </c>
      <c r="G129" s="18">
        <v>191420165.25</v>
      </c>
      <c r="H129" s="11">
        <v>50.366</v>
      </c>
      <c r="I129" s="11">
        <v>8.16</v>
      </c>
      <c r="J129" s="10">
        <v>10.42</v>
      </c>
      <c r="K129" s="18">
        <v>8.6999999999999993</v>
      </c>
      <c r="L129" s="11">
        <v>104.28700000000001</v>
      </c>
      <c r="M129" s="10">
        <v>118712</v>
      </c>
      <c r="N129" s="19">
        <v>164.52910614480942</v>
      </c>
      <c r="O129" s="19">
        <v>218.89285705302797</v>
      </c>
      <c r="P129" s="19">
        <v>169.23624277582138</v>
      </c>
      <c r="Q129" s="20">
        <v>22.089246979453964</v>
      </c>
      <c r="R129" s="18"/>
      <c r="S129" s="18"/>
      <c r="T129" s="18"/>
      <c r="U129" s="18">
        <f>J129-K129</f>
        <v>1.7200000000000006</v>
      </c>
      <c r="V129" s="21">
        <f>100*LN(L129*M129/F129)</f>
        <v>418.02341075840468</v>
      </c>
      <c r="W129" s="22">
        <f>100*LN(Q129)</f>
        <v>309.5090928098341</v>
      </c>
      <c r="X129" s="22">
        <f xml:space="preserve"> 100*LN((1000000/52)*N129/F129)</f>
        <v>281.59860541071089</v>
      </c>
      <c r="Y129" s="22">
        <f xml:space="preserve"> 100*LN((1000000000/52)*O129/G129)</f>
        <v>309.06231032485471</v>
      </c>
      <c r="Z129" s="22">
        <f xml:space="preserve"> 100*LN((1000000/52)*P129/F129)</f>
        <v>284.41941875398157</v>
      </c>
      <c r="AA129" s="22"/>
      <c r="AB129" s="20">
        <f t="shared" si="10"/>
        <v>127</v>
      </c>
      <c r="AC129" s="20">
        <f>400*(LN(B129/F129)-LN(B128/F128))</f>
        <v>-0.82624543074683032</v>
      </c>
      <c r="AD129" s="18">
        <f>(LN((D129/C129)/F129)-LN((D128/C128)/F128))*400</f>
        <v>2.1173560324839968</v>
      </c>
      <c r="AE129" s="18">
        <f>(LN((E129/C129)/F129)-LN((E128/C128)/F128))*400</f>
        <v>-5.4190389533516736</v>
      </c>
      <c r="AF129" s="18">
        <f>400*(LN(C129)-LN(C128))</f>
        <v>3.5560046820066304</v>
      </c>
      <c r="AG129" s="18">
        <f>(LN(H129/C129)-LN(H128/C128))*400</f>
        <v>1.5271839295790013</v>
      </c>
      <c r="AH129" s="18">
        <f>I129</f>
        <v>8.16</v>
      </c>
      <c r="AI129" s="18">
        <f>U129</f>
        <v>1.7200000000000006</v>
      </c>
      <c r="AJ129" s="23">
        <f t="shared" si="6"/>
        <v>2.5564770808154549</v>
      </c>
      <c r="AK129" s="18">
        <f t="shared" si="11"/>
        <v>3.7281322895628932</v>
      </c>
      <c r="AL129" s="18">
        <f t="shared" si="7"/>
        <v>3.1156884923162238</v>
      </c>
      <c r="AM129" s="18">
        <f t="shared" si="8"/>
        <v>2.8740102585660452</v>
      </c>
      <c r="AN129" s="18">
        <f t="shared" si="9"/>
        <v>2.9549222715975247</v>
      </c>
      <c r="AO129" s="20"/>
      <c r="AP129" s="20"/>
      <c r="AQ129" s="20"/>
      <c r="AR129" s="20"/>
      <c r="AS129" s="5"/>
      <c r="AT129" s="5"/>
      <c r="AU129" s="5"/>
      <c r="AV129" s="5"/>
    </row>
    <row r="130" spans="1:48" x14ac:dyDescent="0.25">
      <c r="A130" s="1">
        <v>1990.75</v>
      </c>
      <c r="B130" s="16">
        <v>8907.4</v>
      </c>
      <c r="C130" s="17">
        <v>67.622</v>
      </c>
      <c r="D130" s="10">
        <v>3884.4</v>
      </c>
      <c r="E130" s="17">
        <v>958.9</v>
      </c>
      <c r="F130" s="17">
        <v>189866</v>
      </c>
      <c r="G130" s="18">
        <v>191912144</v>
      </c>
      <c r="H130" s="11">
        <v>50.744999999999997</v>
      </c>
      <c r="I130" s="11">
        <v>7.74</v>
      </c>
      <c r="J130" s="10">
        <v>10.6</v>
      </c>
      <c r="K130" s="18">
        <v>8.41</v>
      </c>
      <c r="L130" s="11">
        <v>104.265</v>
      </c>
      <c r="M130" s="10">
        <v>118361</v>
      </c>
      <c r="N130" s="19">
        <v>163.79359584726905</v>
      </c>
      <c r="O130" s="19">
        <v>218.3736895991662</v>
      </c>
      <c r="P130" s="19">
        <v>168.76031404413794</v>
      </c>
      <c r="Q130" s="20">
        <v>21.947689629718678</v>
      </c>
      <c r="R130" s="18"/>
      <c r="S130" s="18"/>
      <c r="T130" s="18"/>
      <c r="U130" s="18">
        <f>J130-K130</f>
        <v>2.1899999999999995</v>
      </c>
      <c r="V130" s="21">
        <f>100*LN(L130*M130/F130)</f>
        <v>417.43564513296104</v>
      </c>
      <c r="W130" s="22">
        <f>100*LN(Q130)</f>
        <v>308.86618779321105</v>
      </c>
      <c r="X130" s="22">
        <f xml:space="preserve"> 100*LN((1000000/52)*N130/F130)</f>
        <v>280.88000734762988</v>
      </c>
      <c r="Y130" s="22">
        <f xml:space="preserve"> 100*LN((1000000000/52)*O130/G130)</f>
        <v>308.56816441749692</v>
      </c>
      <c r="Z130" s="22">
        <f xml:space="preserve"> 100*LN((1000000/52)*P130/F130)</f>
        <v>283.86724483596032</v>
      </c>
      <c r="AA130" s="22"/>
      <c r="AB130" s="20">
        <f t="shared" si="10"/>
        <v>128</v>
      </c>
      <c r="AC130" s="20">
        <f>400*(LN(B130/F130)-LN(B129/F129))</f>
        <v>-4.5029027296068946</v>
      </c>
      <c r="AD130" s="18">
        <f>(LN((D130/C130)/F130)-LN((D129/C129)/F129))*400</f>
        <v>-1.9301452809273201</v>
      </c>
      <c r="AE130" s="18">
        <f>(LN((E130/C130)/F130)-LN((E129/C129)/F129))*400</f>
        <v>-12.314723023682461</v>
      </c>
      <c r="AF130" s="18">
        <f>400*(LN(C130)-LN(C129))</f>
        <v>3.0162831443259819</v>
      </c>
      <c r="AG130" s="18">
        <f>(LN(H130/C130)-LN(H129/C129))*400</f>
        <v>-1.7584486257815612E-2</v>
      </c>
      <c r="AH130" s="18">
        <f>I130</f>
        <v>7.74</v>
      </c>
      <c r="AI130" s="18">
        <f>U130</f>
        <v>2.1899999999999995</v>
      </c>
      <c r="AJ130" s="23">
        <f t="shared" si="6"/>
        <v>1.9687114553718175</v>
      </c>
      <c r="AK130" s="18">
        <f t="shared" si="11"/>
        <v>3.0095342264818896</v>
      </c>
      <c r="AL130" s="18">
        <f t="shared" si="7"/>
        <v>2.6215425849584335</v>
      </c>
      <c r="AM130" s="18">
        <f t="shared" si="8"/>
        <v>2.2311052419429984</v>
      </c>
      <c r="AN130" s="18">
        <f t="shared" si="9"/>
        <v>2.4027483535762713</v>
      </c>
      <c r="AO130" s="20"/>
      <c r="AP130" s="20"/>
      <c r="AQ130" s="20"/>
      <c r="AR130" s="20"/>
      <c r="AS130" s="5"/>
      <c r="AT130" s="5"/>
      <c r="AU130" s="5"/>
      <c r="AV130" s="5"/>
    </row>
    <row r="131" spans="1:48" x14ac:dyDescent="0.25">
      <c r="A131" s="1">
        <v>1991</v>
      </c>
      <c r="B131" s="16">
        <v>8865.6</v>
      </c>
      <c r="C131" s="17">
        <v>68.296000000000006</v>
      </c>
      <c r="D131" s="10">
        <v>3890.2</v>
      </c>
      <c r="E131" s="17">
        <v>940.1</v>
      </c>
      <c r="F131" s="17">
        <v>190272</v>
      </c>
      <c r="G131" s="18">
        <v>192303172.75</v>
      </c>
      <c r="H131" s="11">
        <v>51.107999999999997</v>
      </c>
      <c r="I131" s="11">
        <v>6.43</v>
      </c>
      <c r="J131" s="10">
        <v>10.199999999999999</v>
      </c>
      <c r="K131" s="18">
        <v>8.02</v>
      </c>
      <c r="L131" s="11">
        <v>103.96899999999999</v>
      </c>
      <c r="M131" s="10">
        <v>117782</v>
      </c>
      <c r="N131" s="19">
        <v>162.15533152181695</v>
      </c>
      <c r="O131" s="19">
        <v>216.83405004467136</v>
      </c>
      <c r="P131" s="19">
        <v>167.06205502111504</v>
      </c>
      <c r="Q131" s="20">
        <v>21.699884315040705</v>
      </c>
      <c r="R131" s="18"/>
      <c r="S131" s="18"/>
      <c r="T131" s="18"/>
      <c r="U131" s="18">
        <f>J131-K131</f>
        <v>2.1799999999999997</v>
      </c>
      <c r="V131" s="21">
        <f>100*LN(L131*M131/F131)</f>
        <v>416.44736085928417</v>
      </c>
      <c r="W131" s="22">
        <f>100*LN(Q131)</f>
        <v>307.73069294280884</v>
      </c>
      <c r="X131" s="22">
        <f xml:space="preserve"> 100*LN((1000000/52)*N131/F131)</f>
        <v>279.66116454217473</v>
      </c>
      <c r="Y131" s="22">
        <f xml:space="preserve"> 100*LN((1000000000/52)*O131/G131)</f>
        <v>307.6570723617013</v>
      </c>
      <c r="Z131" s="22">
        <f xml:space="preserve"> 100*LN((1000000/52)*P131/F131)</f>
        <v>282.64222633732828</v>
      </c>
      <c r="AA131" s="22"/>
      <c r="AB131" s="20">
        <f t="shared" si="10"/>
        <v>129</v>
      </c>
      <c r="AC131" s="20">
        <f>400*(LN(B131/F131)-LN(B130/F130))</f>
        <v>-2.735935998982697</v>
      </c>
      <c r="AD131" s="18">
        <f>(LN((D131/C131)/F131)-LN((D130/C130)/F130))*400</f>
        <v>-4.2247418212603804</v>
      </c>
      <c r="AE131" s="18">
        <f>(LN((E131/C131)/F131)-LN((E130/C130)/F130))*400</f>
        <v>-12.741773832269132</v>
      </c>
      <c r="AF131" s="18">
        <f>400*(LN(C131)-LN(C130))</f>
        <v>3.9671303269788183</v>
      </c>
      <c r="AG131" s="18">
        <f>(LN(H131/C131)-LN(H130/C130))*400</f>
        <v>-1.1159503956607697</v>
      </c>
      <c r="AH131" s="18">
        <f>I131</f>
        <v>6.43</v>
      </c>
      <c r="AI131" s="18">
        <f>U131</f>
        <v>2.1799999999999997</v>
      </c>
      <c r="AJ131" s="23">
        <f t="shared" si="6"/>
        <v>0.98042718169494947</v>
      </c>
      <c r="AK131" s="18">
        <f t="shared" si="11"/>
        <v>1.790691421026736</v>
      </c>
      <c r="AL131" s="18">
        <f t="shared" si="7"/>
        <v>1.7104505291628129</v>
      </c>
      <c r="AM131" s="18">
        <f t="shared" si="8"/>
        <v>1.095610391540788</v>
      </c>
      <c r="AN131" s="18">
        <f t="shared" si="9"/>
        <v>1.1777298549442321</v>
      </c>
      <c r="AO131" s="20"/>
      <c r="AP131" s="20"/>
      <c r="AQ131" s="20"/>
      <c r="AR131" s="20"/>
      <c r="AS131" s="5"/>
      <c r="AT131" s="5"/>
      <c r="AU131" s="5"/>
      <c r="AV131" s="5"/>
    </row>
    <row r="132" spans="1:48" x14ac:dyDescent="0.25">
      <c r="A132" s="1">
        <v>1991.25</v>
      </c>
      <c r="B132" s="16">
        <v>8934.4</v>
      </c>
      <c r="C132" s="17">
        <v>68.763999999999996</v>
      </c>
      <c r="D132" s="10">
        <v>3943.7</v>
      </c>
      <c r="E132" s="17">
        <v>944.6</v>
      </c>
      <c r="F132" s="17">
        <v>190656</v>
      </c>
      <c r="G132" s="18">
        <v>192672201.5</v>
      </c>
      <c r="H132" s="11">
        <v>52.051000000000002</v>
      </c>
      <c r="I132" s="11">
        <v>5.86</v>
      </c>
      <c r="J132" s="10">
        <v>9.92</v>
      </c>
      <c r="K132" s="18">
        <v>8.1300000000000008</v>
      </c>
      <c r="L132" s="11">
        <v>103.828</v>
      </c>
      <c r="M132" s="10">
        <v>117729</v>
      </c>
      <c r="N132" s="19">
        <v>161.18889543545652</v>
      </c>
      <c r="O132" s="19">
        <v>215.89704180336309</v>
      </c>
      <c r="P132" s="19">
        <v>166.07878562939572</v>
      </c>
      <c r="Q132" s="20">
        <v>21.519631596688452</v>
      </c>
      <c r="R132" s="18"/>
      <c r="S132" s="18"/>
      <c r="T132" s="18"/>
      <c r="U132" s="18">
        <f>J132-K132</f>
        <v>1.7899999999999991</v>
      </c>
      <c r="V132" s="21">
        <f>100*LN(L132*M132/F132)</f>
        <v>416.06502998257247</v>
      </c>
      <c r="W132" s="22">
        <f>100*LN(Q132)</f>
        <v>306.89656160340598</v>
      </c>
      <c r="X132" s="22">
        <f xml:space="preserve"> 100*LN((1000000/52)*N132/F132)</f>
        <v>278.86177441327902</v>
      </c>
      <c r="Y132" s="22">
        <f xml:space="preserve"> 100*LN((1000000000/52)*O132/G132)</f>
        <v>307.03228890291314</v>
      </c>
      <c r="Z132" s="22">
        <f xml:space="preserve"> 100*LN((1000000/52)*P132/F132)</f>
        <v>281.85030912989532</v>
      </c>
      <c r="AA132" s="22"/>
      <c r="AB132" s="20">
        <f t="shared" si="10"/>
        <v>130</v>
      </c>
      <c r="AC132" s="20">
        <f>400*(LN(B132/F132)-LN(B131/F131))</f>
        <v>2.2856983438696687</v>
      </c>
      <c r="AD132" s="18">
        <f>(LN((D132/C132)/F132)-LN((D131/C131)/F131))*400</f>
        <v>1.9254066246816137</v>
      </c>
      <c r="AE132" s="18">
        <f>(LN((E132/C132)/F132)-LN((E131/C131)/F131))*400</f>
        <v>-1.6279909235656476</v>
      </c>
      <c r="AF132" s="18">
        <f>400*(LN(C132)-LN(C131))</f>
        <v>2.7316609884966425</v>
      </c>
      <c r="AG132" s="18">
        <f>(LN(H132/C132)-LN(H131/C131))*400</f>
        <v>4.5815255887900586</v>
      </c>
      <c r="AH132" s="18">
        <f>I132</f>
        <v>5.86</v>
      </c>
      <c r="AI132" s="18">
        <f>U132</f>
        <v>1.7899999999999991</v>
      </c>
      <c r="AJ132" s="23">
        <f t="shared" ref="AJ132:AJ195" si="12">V132-AVERAGE(V$23:V$235)</f>
        <v>0.59809630498324395</v>
      </c>
      <c r="AK132" s="18">
        <f t="shared" si="11"/>
        <v>0.99130129213102691</v>
      </c>
      <c r="AL132" s="18">
        <f t="shared" ref="AL132:AL195" si="13">Y132-AVERAGE(Y$23:Y$235)</f>
        <v>1.0856670703746545</v>
      </c>
      <c r="AM132" s="18">
        <f t="shared" ref="AM132:AM195" si="14">W132-AVERAGE(W$23:W$235)</f>
        <v>0.2614790521379291</v>
      </c>
      <c r="AN132" s="18">
        <f t="shared" ref="AN132:AN195" si="15">Z132-AVERAGE(Z$23:Z$235)</f>
        <v>0.38581264751127264</v>
      </c>
      <c r="AO132" s="20"/>
      <c r="AP132" s="20"/>
      <c r="AQ132" s="20"/>
      <c r="AR132" s="20"/>
      <c r="AS132" s="5"/>
      <c r="AT132" s="5"/>
      <c r="AU132" s="5"/>
      <c r="AV132" s="5"/>
    </row>
    <row r="133" spans="1:48" x14ac:dyDescent="0.25">
      <c r="A133" s="1">
        <v>1991.5</v>
      </c>
      <c r="B133" s="16">
        <v>8977.2999999999993</v>
      </c>
      <c r="C133" s="17">
        <v>69.269000000000005</v>
      </c>
      <c r="D133" s="10">
        <v>3989.6</v>
      </c>
      <c r="E133" s="17">
        <v>946.6</v>
      </c>
      <c r="F133" s="17">
        <v>191121</v>
      </c>
      <c r="G133" s="18">
        <v>193122230.25</v>
      </c>
      <c r="H133" s="11">
        <v>52.662999999999997</v>
      </c>
      <c r="I133" s="11">
        <v>5.65</v>
      </c>
      <c r="J133" s="10">
        <v>9.68</v>
      </c>
      <c r="K133" s="18">
        <v>7.95</v>
      </c>
      <c r="L133" s="11">
        <v>103.96</v>
      </c>
      <c r="M133" s="10">
        <v>117660</v>
      </c>
      <c r="N133" s="19">
        <v>160.98617885980877</v>
      </c>
      <c r="O133" s="19">
        <v>216.08618231243673</v>
      </c>
      <c r="P133" s="19">
        <v>165.92622707758221</v>
      </c>
      <c r="Q133" s="20">
        <v>21.461890161977422</v>
      </c>
      <c r="R133" s="18"/>
      <c r="S133" s="18"/>
      <c r="T133" s="18"/>
      <c r="U133" s="18">
        <f>J133-K133</f>
        <v>1.7299999999999995</v>
      </c>
      <c r="V133" s="21">
        <f>100*LN(L133*M133/F133)</f>
        <v>415.88985838909576</v>
      </c>
      <c r="W133" s="22">
        <f>100*LN(Q133)</f>
        <v>306.62788117012065</v>
      </c>
      <c r="X133" s="22">
        <f xml:space="preserve"> 100*LN((1000000/52)*N133/F133)</f>
        <v>278.49233407903375</v>
      </c>
      <c r="Y133" s="22">
        <f xml:space="preserve"> 100*LN((1000000000/52)*O133/G133)</f>
        <v>306.88655748942722</v>
      </c>
      <c r="Z133" s="22">
        <f xml:space="preserve"> 100*LN((1000000/52)*P133/F133)</f>
        <v>281.51480994616225</v>
      </c>
      <c r="AA133" s="22"/>
      <c r="AB133" s="20">
        <f t="shared" ref="AB133:AB196" si="16">AB132+1</f>
        <v>131</v>
      </c>
      <c r="AC133" s="20">
        <f>400*(LN(B133/F133)-LN(B132/F132))</f>
        <v>0.9416784077192375</v>
      </c>
      <c r="AD133" s="18">
        <f>(LN((D133/C133)/F133)-LN((D132/C132)/F132))*400</f>
        <v>0.72740183847912476</v>
      </c>
      <c r="AE133" s="18">
        <f>(LN((E133/C133)/F133)-LN((E132/C132)/F132))*400</f>
        <v>-3.055216681944728</v>
      </c>
      <c r="AF133" s="18">
        <f>400*(LN(C133)-LN(C132))</f>
        <v>2.9268493948670482</v>
      </c>
      <c r="AG133" s="18">
        <f>(LN(H133/C133)-LN(H132/C132))*400</f>
        <v>1.7487964090514563</v>
      </c>
      <c r="AH133" s="18">
        <f>I133</f>
        <v>5.65</v>
      </c>
      <c r="AI133" s="18">
        <f>U133</f>
        <v>1.7299999999999995</v>
      </c>
      <c r="AJ133" s="23">
        <f t="shared" si="12"/>
        <v>0.4229247115065391</v>
      </c>
      <c r="AK133" s="18">
        <f t="shared" ref="AK133:AK196" si="17">X133-AVERAGE(X$23:X$235)</f>
        <v>0.62186095788575813</v>
      </c>
      <c r="AL133" s="18">
        <f t="shared" si="13"/>
        <v>0.93993565688873559</v>
      </c>
      <c r="AM133" s="18">
        <f t="shared" si="14"/>
        <v>-7.201381147410757E-3</v>
      </c>
      <c r="AN133" s="18">
        <f t="shared" si="15"/>
        <v>5.0313463778195455E-2</v>
      </c>
      <c r="AO133" s="20"/>
      <c r="AP133" s="20"/>
      <c r="AQ133" s="20"/>
      <c r="AR133" s="20"/>
      <c r="AS133" s="5"/>
      <c r="AT133" s="5"/>
      <c r="AU133" s="5"/>
      <c r="AV133" s="5"/>
    </row>
    <row r="134" spans="1:48" x14ac:dyDescent="0.25">
      <c r="A134" s="1">
        <v>1991.75</v>
      </c>
      <c r="B134" s="16">
        <v>9016.4</v>
      </c>
      <c r="C134" s="17">
        <v>69.643000000000001</v>
      </c>
      <c r="D134" s="10">
        <v>4017.1</v>
      </c>
      <c r="E134" s="17">
        <v>947.6</v>
      </c>
      <c r="F134" s="17">
        <v>191651</v>
      </c>
      <c r="G134" s="18">
        <v>193637259</v>
      </c>
      <c r="H134" s="11">
        <v>53.34</v>
      </c>
      <c r="I134" s="11">
        <v>4.82</v>
      </c>
      <c r="J134" s="10">
        <v>9.4</v>
      </c>
      <c r="K134" s="18">
        <v>7.35</v>
      </c>
      <c r="L134" s="11">
        <v>103.92400000000001</v>
      </c>
      <c r="M134" s="10">
        <v>117679</v>
      </c>
      <c r="N134" s="19">
        <v>160.71926264111607</v>
      </c>
      <c r="O134" s="19">
        <v>215.88253372343041</v>
      </c>
      <c r="P134" s="19">
        <v>165.56833080594151</v>
      </c>
      <c r="Q134" s="20">
        <v>21.372829006409873</v>
      </c>
      <c r="R134" s="18"/>
      <c r="S134" s="18"/>
      <c r="T134" s="18"/>
      <c r="U134" s="18">
        <f>J134-K134</f>
        <v>2.0500000000000007</v>
      </c>
      <c r="V134" s="21">
        <f>100*LN(L134*M134/F134)</f>
        <v>415.59444317470451</v>
      </c>
      <c r="W134" s="22">
        <f>100*LN(Q134)</f>
        <v>306.21204427129669</v>
      </c>
      <c r="X134" s="22">
        <f xml:space="preserve"> 100*LN((1000000/52)*N134/F134)</f>
        <v>278.04946833911737</v>
      </c>
      <c r="Y134" s="22">
        <f xml:space="preserve"> 100*LN((1000000000/52)*O134/G134)</f>
        <v>306.52593849656728</v>
      </c>
      <c r="Z134" s="22">
        <f xml:space="preserve"> 100*LN((1000000/52)*P134/F134)</f>
        <v>281.02195353108044</v>
      </c>
      <c r="AA134" s="22"/>
      <c r="AB134" s="20">
        <f t="shared" si="16"/>
        <v>132</v>
      </c>
      <c r="AC134" s="20">
        <f>400*(LN(B134/F134)-LN(B133/F133))</f>
        <v>0.63067921335964172</v>
      </c>
      <c r="AD134" s="18">
        <f>(LN((D134/C134)/F134)-LN((D133/C133)/F133))*400</f>
        <v>-0.5138869273174862</v>
      </c>
      <c r="AE134" s="18">
        <f>(LN((E134/C134)/F134)-LN((E133/C133)/F133))*400</f>
        <v>-2.8392546091907889</v>
      </c>
      <c r="AF134" s="18">
        <f>400*(LN(C134)-LN(C133))</f>
        <v>2.1538867984485677</v>
      </c>
      <c r="AG134" s="18">
        <f>(LN(H134/C134)-LN(H133/C133))*400</f>
        <v>2.9554720302628512</v>
      </c>
      <c r="AH134" s="18">
        <f>I134</f>
        <v>4.82</v>
      </c>
      <c r="AI134" s="18">
        <f>U134</f>
        <v>2.0500000000000007</v>
      </c>
      <c r="AJ134" s="23">
        <f t="shared" si="12"/>
        <v>0.12750949711528392</v>
      </c>
      <c r="AK134" s="18">
        <f t="shared" si="17"/>
        <v>0.17899521796937279</v>
      </c>
      <c r="AL134" s="18">
        <f t="shared" si="13"/>
        <v>0.579316664028795</v>
      </c>
      <c r="AM134" s="18">
        <f t="shared" si="14"/>
        <v>-0.42303827997136523</v>
      </c>
      <c r="AN134" s="18">
        <f t="shared" si="15"/>
        <v>-0.44254295130360788</v>
      </c>
      <c r="AO134" s="20">
        <v>4</v>
      </c>
      <c r="AP134" s="20">
        <v>4</v>
      </c>
      <c r="AQ134" s="20">
        <v>4.3</v>
      </c>
      <c r="AR134" s="20">
        <v>4.5</v>
      </c>
      <c r="AS134" s="5"/>
      <c r="AT134" s="5"/>
      <c r="AU134" s="5"/>
      <c r="AV134" s="5"/>
    </row>
    <row r="135" spans="1:48" x14ac:dyDescent="0.25">
      <c r="A135" s="1">
        <v>1992</v>
      </c>
      <c r="B135" s="16">
        <v>9123</v>
      </c>
      <c r="C135" s="17">
        <v>69.941999999999993</v>
      </c>
      <c r="D135" s="10">
        <v>4117.7</v>
      </c>
      <c r="E135" s="17">
        <v>956.5</v>
      </c>
      <c r="F135" s="17">
        <v>192075</v>
      </c>
      <c r="G135" s="18">
        <v>194016488.5</v>
      </c>
      <c r="H135" s="11">
        <v>54.716999999999999</v>
      </c>
      <c r="I135" s="11">
        <v>4.0199999999999996</v>
      </c>
      <c r="J135" s="10">
        <v>9.1999999999999993</v>
      </c>
      <c r="K135" s="18">
        <v>7.31</v>
      </c>
      <c r="L135" s="11">
        <v>103.86</v>
      </c>
      <c r="M135" s="10">
        <v>117958</v>
      </c>
      <c r="N135" s="19">
        <v>159.78553319559586</v>
      </c>
      <c r="O135" s="19">
        <v>215.14114236935876</v>
      </c>
      <c r="P135" s="19">
        <v>164.5080406724025</v>
      </c>
      <c r="Q135" s="20">
        <v>21.239800307836951</v>
      </c>
      <c r="R135" s="18"/>
      <c r="S135" s="18"/>
      <c r="T135" s="18"/>
      <c r="U135" s="18">
        <f>J135-K135</f>
        <v>1.8899999999999997</v>
      </c>
      <c r="V135" s="21">
        <f>100*LN(L135*M135/F135)</f>
        <v>415.54865465658474</v>
      </c>
      <c r="W135" s="22">
        <f>100*LN(Q135)</f>
        <v>305.58767946269501</v>
      </c>
      <c r="X135" s="22">
        <f xml:space="preserve"> 100*LN((1000000/52)*N135/F135)</f>
        <v>277.24581381901453</v>
      </c>
      <c r="Y135" s="22">
        <f xml:space="preserve"> 100*LN((1000000000/52)*O135/G135)</f>
        <v>305.98627015589932</v>
      </c>
      <c r="Z135" s="22">
        <f xml:space="preserve"> 100*LN((1000000/52)*P135/F135)</f>
        <v>280.15850881253675</v>
      </c>
      <c r="AA135" s="22"/>
      <c r="AB135" s="20">
        <f t="shared" si="16"/>
        <v>133</v>
      </c>
      <c r="AC135" s="20">
        <f>400*(LN(B135/F135)-LN(B134/F134))</f>
        <v>3.8174579767806804</v>
      </c>
      <c r="AD135" s="18">
        <f>(LN((D135/C135)/F135)-LN((D134/C134)/F134))*400</f>
        <v>7.2961840749897533</v>
      </c>
      <c r="AE135" s="18">
        <f>(LN((E135/C135)/F135)-LN((E134/C134)/F134))*400</f>
        <v>1.1417083986977161</v>
      </c>
      <c r="AF135" s="18">
        <f>400*(LN(C135)-LN(C134))</f>
        <v>1.7136538012856306</v>
      </c>
      <c r="AG135" s="18">
        <f>(LN(H135/C135)-LN(H134/C134))*400</f>
        <v>8.4815175971551522</v>
      </c>
      <c r="AH135" s="18">
        <f>I135</f>
        <v>4.0199999999999996</v>
      </c>
      <c r="AI135" s="18">
        <f>U135</f>
        <v>1.8899999999999997</v>
      </c>
      <c r="AJ135" s="23">
        <f t="shared" si="12"/>
        <v>8.1720978995519999E-2</v>
      </c>
      <c r="AK135" s="18">
        <f t="shared" si="17"/>
        <v>-0.6246593021334661</v>
      </c>
      <c r="AL135" s="18">
        <f t="shared" si="13"/>
        <v>3.9648323360836457E-2</v>
      </c>
      <c r="AM135" s="18">
        <f t="shared" si="14"/>
        <v>-1.0474030885730485</v>
      </c>
      <c r="AN135" s="18">
        <f t="shared" si="15"/>
        <v>-1.3059876698472976</v>
      </c>
      <c r="AO135" s="20">
        <v>4</v>
      </c>
      <c r="AP135" s="20">
        <v>4</v>
      </c>
      <c r="AQ135" s="20">
        <v>4.3</v>
      </c>
      <c r="AR135" s="20">
        <v>4.5999999999999996</v>
      </c>
      <c r="AS135" s="5"/>
      <c r="AT135" s="5"/>
      <c r="AU135" s="5"/>
      <c r="AV135" s="5"/>
    </row>
    <row r="136" spans="1:48" x14ac:dyDescent="0.25">
      <c r="A136" s="1">
        <v>1992.25</v>
      </c>
      <c r="B136" s="16">
        <v>9223.5</v>
      </c>
      <c r="C136" s="17">
        <v>70.388000000000005</v>
      </c>
      <c r="D136" s="10">
        <v>4173.3999999999996</v>
      </c>
      <c r="E136" s="17">
        <v>989.9</v>
      </c>
      <c r="F136" s="17">
        <v>192507</v>
      </c>
      <c r="G136" s="18">
        <v>194403718</v>
      </c>
      <c r="H136" s="11">
        <v>55.225000000000001</v>
      </c>
      <c r="I136" s="11">
        <v>3.77</v>
      </c>
      <c r="J136" s="10">
        <v>9.1300000000000008</v>
      </c>
      <c r="K136" s="18">
        <v>7.38</v>
      </c>
      <c r="L136" s="11">
        <v>104.10899999999999</v>
      </c>
      <c r="M136" s="10">
        <v>118407</v>
      </c>
      <c r="N136" s="19">
        <v>160.39807484401456</v>
      </c>
      <c r="O136" s="19">
        <v>216.14000132539201</v>
      </c>
      <c r="P136" s="19">
        <v>165.3652694012045</v>
      </c>
      <c r="Q136" s="20">
        <v>21.267878904678831</v>
      </c>
      <c r="R136" s="18"/>
      <c r="S136" s="18"/>
      <c r="T136" s="18"/>
      <c r="U136" s="18">
        <f>J136-K136</f>
        <v>1.7500000000000009</v>
      </c>
      <c r="V136" s="21">
        <f>100*LN(L136*M136/F136)</f>
        <v>415.94337528361399</v>
      </c>
      <c r="W136" s="22">
        <f>100*LN(Q136)</f>
        <v>305.71979018454999</v>
      </c>
      <c r="X136" s="22">
        <f xml:space="preserve"> 100*LN((1000000/52)*N136/F136)</f>
        <v>277.40377368386743</v>
      </c>
      <c r="Y136" s="22">
        <f xml:space="preserve"> 100*LN((1000000000/52)*O136/G136)</f>
        <v>306.25008950499773</v>
      </c>
      <c r="Z136" s="22">
        <f xml:space="preserve"> 100*LN((1000000/52)*P136/F136)</f>
        <v>280.45358248019807</v>
      </c>
      <c r="AA136" s="22"/>
      <c r="AB136" s="20">
        <f t="shared" si="16"/>
        <v>134</v>
      </c>
      <c r="AC136" s="20">
        <f>400*(LN(B136/F136)-LN(B135/F135))</f>
        <v>3.4837127067186557</v>
      </c>
      <c r="AD136" s="18">
        <f>(LN((D136/C136)/F136)-LN((D135/C135)/F135))*400</f>
        <v>1.933293356268706</v>
      </c>
      <c r="AE136" s="18">
        <f>(LN((E136/C136)/F136)-LN((E135/C135)/F135))*400</f>
        <v>10.288030468930742</v>
      </c>
      <c r="AF136" s="18">
        <f>400*(LN(C136)-LN(C135))</f>
        <v>2.5425867695059168</v>
      </c>
      <c r="AG136" s="18">
        <f>(LN(H136/C136)-LN(H135/C135))*400</f>
        <v>1.1539340529782338</v>
      </c>
      <c r="AH136" s="18">
        <f>I136</f>
        <v>3.77</v>
      </c>
      <c r="AI136" s="18">
        <f>U136</f>
        <v>1.7500000000000009</v>
      </c>
      <c r="AJ136" s="23">
        <f t="shared" si="12"/>
        <v>0.47644160602476404</v>
      </c>
      <c r="AK136" s="18">
        <f t="shared" si="17"/>
        <v>-0.46669943728056751</v>
      </c>
      <c r="AL136" s="18">
        <f t="shared" si="13"/>
        <v>0.30346767245924866</v>
      </c>
      <c r="AM136" s="18">
        <f t="shared" si="14"/>
        <v>-0.91529236671806302</v>
      </c>
      <c r="AN136" s="18">
        <f t="shared" si="15"/>
        <v>-1.0109140021859844</v>
      </c>
      <c r="AO136" s="20">
        <v>3.8</v>
      </c>
      <c r="AP136" s="20">
        <v>3.9</v>
      </c>
      <c r="AQ136" s="20">
        <v>4.3</v>
      </c>
      <c r="AR136" s="20">
        <v>4.5999999999999996</v>
      </c>
      <c r="AS136" s="5"/>
      <c r="AT136" s="5"/>
      <c r="AU136" s="5"/>
      <c r="AV136" s="5"/>
    </row>
    <row r="137" spans="1:48" x14ac:dyDescent="0.25">
      <c r="A137" s="1">
        <v>1992.5</v>
      </c>
      <c r="B137" s="16">
        <v>9313.2000000000007</v>
      </c>
      <c r="C137" s="17">
        <v>70.722999999999999</v>
      </c>
      <c r="D137" s="10">
        <v>4245.3999999999996</v>
      </c>
      <c r="E137" s="17">
        <v>1003.7</v>
      </c>
      <c r="F137" s="17">
        <v>193024</v>
      </c>
      <c r="G137" s="18">
        <v>194875947.5</v>
      </c>
      <c r="H137" s="11">
        <v>55.872999999999998</v>
      </c>
      <c r="I137" s="11">
        <v>3.26</v>
      </c>
      <c r="J137" s="10">
        <v>8.6999999999999993</v>
      </c>
      <c r="K137" s="18">
        <v>6.62</v>
      </c>
      <c r="L137" s="11">
        <v>104.04300000000001</v>
      </c>
      <c r="M137" s="10">
        <v>118753</v>
      </c>
      <c r="N137" s="19">
        <v>160.6675805968523</v>
      </c>
      <c r="O137" s="19">
        <v>216.05012649699066</v>
      </c>
      <c r="P137" s="19">
        <v>165.57701443855763</v>
      </c>
      <c r="Q137" s="20">
        <v>21.196718348144717</v>
      </c>
      <c r="R137" s="18"/>
      <c r="S137" s="18"/>
      <c r="T137" s="18"/>
      <c r="U137" s="18">
        <f>J137-K137</f>
        <v>2.0799999999999992</v>
      </c>
      <c r="V137" s="21">
        <f>100*LN(L137*M137/F137)</f>
        <v>415.90354474763211</v>
      </c>
      <c r="W137" s="22">
        <f>100*LN(Q137)</f>
        <v>305.38463747971656</v>
      </c>
      <c r="X137" s="22">
        <f xml:space="preserve"> 100*LN((1000000/52)*N137/F137)</f>
        <v>277.30345406237916</v>
      </c>
      <c r="Y137" s="22">
        <f xml:space="preserve"> 100*LN((1000000000/52)*O137/G137)</f>
        <v>305.96588188199598</v>
      </c>
      <c r="Z137" s="22">
        <f xml:space="preserve"> 100*LN((1000000/52)*P137/F137)</f>
        <v>280.31334575131092</v>
      </c>
      <c r="AA137" s="22"/>
      <c r="AB137" s="20">
        <f t="shared" si="16"/>
        <v>135</v>
      </c>
      <c r="AC137" s="20">
        <f>400*(LN(B137/F137)-LN(B136/F136))</f>
        <v>2.7984627136557805</v>
      </c>
      <c r="AD137" s="18">
        <f>(LN((D137/C137)/F137)-LN((D136/C136)/F136))*400</f>
        <v>3.8699726216492536</v>
      </c>
      <c r="AE137" s="18">
        <f>(LN((E137/C137)/F137)-LN((E136/C136)/F136))*400</f>
        <v>2.565784774822788</v>
      </c>
      <c r="AF137" s="18">
        <f>400*(LN(C137)-LN(C136))</f>
        <v>1.8992176618461087</v>
      </c>
      <c r="AG137" s="18">
        <f>(LN(H137/C137)-LN(H136/C136))*400</f>
        <v>2.7669858595458563</v>
      </c>
      <c r="AH137" s="18">
        <f>I137</f>
        <v>3.26</v>
      </c>
      <c r="AI137" s="18">
        <f>U137</f>
        <v>2.0799999999999992</v>
      </c>
      <c r="AJ137" s="23">
        <f t="shared" si="12"/>
        <v>0.43661107004288624</v>
      </c>
      <c r="AK137" s="18">
        <f t="shared" si="17"/>
        <v>-0.56701905876883529</v>
      </c>
      <c r="AL137" s="18">
        <f t="shared" si="13"/>
        <v>1.9260049457500372E-2</v>
      </c>
      <c r="AM137" s="18">
        <f t="shared" si="14"/>
        <v>-1.2504450715514963</v>
      </c>
      <c r="AN137" s="18">
        <f t="shared" si="15"/>
        <v>-1.1511507310731304</v>
      </c>
      <c r="AO137" s="20">
        <v>3</v>
      </c>
      <c r="AP137" s="20">
        <v>3</v>
      </c>
      <c r="AQ137" s="20">
        <v>3.3</v>
      </c>
      <c r="AR137" s="20">
        <v>3.6</v>
      </c>
      <c r="AS137" s="5"/>
      <c r="AT137" s="5"/>
      <c r="AU137" s="5"/>
      <c r="AV137" s="5"/>
    </row>
    <row r="138" spans="1:48" x14ac:dyDescent="0.25">
      <c r="A138" s="1">
        <v>1992.75</v>
      </c>
      <c r="B138" s="16">
        <v>9406.5</v>
      </c>
      <c r="C138" s="17">
        <v>71.200999999999993</v>
      </c>
      <c r="D138" s="10">
        <v>4326.2</v>
      </c>
      <c r="E138" s="17">
        <v>1036.7</v>
      </c>
      <c r="F138" s="17">
        <v>193616</v>
      </c>
      <c r="G138" s="18">
        <v>195423177</v>
      </c>
      <c r="H138" s="11">
        <v>56.283999999999999</v>
      </c>
      <c r="I138" s="11">
        <v>3.03</v>
      </c>
      <c r="J138" s="10">
        <v>8.8699999999999992</v>
      </c>
      <c r="K138" s="18">
        <v>6.74</v>
      </c>
      <c r="L138" s="11">
        <v>104.21899999999999</v>
      </c>
      <c r="M138" s="10">
        <v>118834</v>
      </c>
      <c r="N138" s="19">
        <v>161.70365590949922</v>
      </c>
      <c r="O138" s="19">
        <v>217.20180053557894</v>
      </c>
      <c r="P138" s="19">
        <v>166.61726732154756</v>
      </c>
      <c r="Q138" s="20">
        <v>21.252981522342633</v>
      </c>
      <c r="R138" s="18"/>
      <c r="S138" s="18"/>
      <c r="T138" s="18"/>
      <c r="U138" s="18">
        <f>J138-K138</f>
        <v>2.129999999999999</v>
      </c>
      <c r="V138" s="21">
        <f>100*LN(L138*M138/F138)</f>
        <v>415.83451995607044</v>
      </c>
      <c r="W138" s="22">
        <f>100*LN(Q138)</f>
        <v>305.64971924620994</v>
      </c>
      <c r="X138" s="22">
        <f xml:space="preserve"> 100*LN((1000000/52)*N138/F138)</f>
        <v>277.64001198839878</v>
      </c>
      <c r="Y138" s="22">
        <f xml:space="preserve"> 100*LN((1000000000/52)*O138/G138)</f>
        <v>306.21710925087456</v>
      </c>
      <c r="Z138" s="22">
        <f xml:space="preserve"> 100*LN((1000000/52)*P138/F138)</f>
        <v>280.63341140943839</v>
      </c>
      <c r="AA138" s="22"/>
      <c r="AB138" s="20">
        <f t="shared" si="16"/>
        <v>136</v>
      </c>
      <c r="AC138" s="20">
        <f>400*(LN(B138/F138)-LN(B137/F137))</f>
        <v>2.7623633811106885</v>
      </c>
      <c r="AD138" s="18">
        <f>(LN((D138/C138)/F138)-LN((D137/C137)/F137))*400</f>
        <v>3.6220828599013544</v>
      </c>
      <c r="AE138" s="18">
        <f>(LN((E138/C138)/F138)-LN((E137/C137)/F137))*400</f>
        <v>9.0204447760029893</v>
      </c>
      <c r="AF138" s="18">
        <f>400*(LN(C138)-LN(C137))</f>
        <v>2.6944100075962041</v>
      </c>
      <c r="AG138" s="18">
        <f>(LN(H138/C138)-LN(H137/C137))*400</f>
        <v>0.23720791894322746</v>
      </c>
      <c r="AH138" s="18">
        <f>I138</f>
        <v>3.03</v>
      </c>
      <c r="AI138" s="18">
        <f>U138</f>
        <v>2.129999999999999</v>
      </c>
      <c r="AJ138" s="23">
        <f t="shared" si="12"/>
        <v>0.3675862784812125</v>
      </c>
      <c r="AK138" s="18">
        <f t="shared" si="17"/>
        <v>-0.23046113274921254</v>
      </c>
      <c r="AL138" s="18">
        <f t="shared" si="13"/>
        <v>0.27048741833607437</v>
      </c>
      <c r="AM138" s="18">
        <f t="shared" si="14"/>
        <v>-0.9853633050581152</v>
      </c>
      <c r="AN138" s="18">
        <f t="shared" si="15"/>
        <v>-0.8310850729456547</v>
      </c>
      <c r="AO138" s="20">
        <v>3</v>
      </c>
      <c r="AP138" s="20">
        <v>3.2</v>
      </c>
      <c r="AQ138" s="20">
        <v>3.5</v>
      </c>
      <c r="AR138" s="20">
        <v>3.8</v>
      </c>
      <c r="AS138" s="5"/>
      <c r="AT138" s="5"/>
      <c r="AU138" s="5"/>
      <c r="AV138" s="5"/>
    </row>
    <row r="139" spans="1:48" x14ac:dyDescent="0.25">
      <c r="A139" s="1">
        <v>1993</v>
      </c>
      <c r="B139" s="16">
        <v>9424.1</v>
      </c>
      <c r="C139" s="17">
        <v>71.605999999999995</v>
      </c>
      <c r="D139" s="10">
        <v>4368.5</v>
      </c>
      <c r="E139" s="17">
        <v>1048</v>
      </c>
      <c r="F139" s="17">
        <v>194106</v>
      </c>
      <c r="G139" s="18">
        <v>195887658.5</v>
      </c>
      <c r="H139" s="11">
        <v>55.76</v>
      </c>
      <c r="I139" s="11">
        <v>3.04</v>
      </c>
      <c r="J139" s="10">
        <v>8.4</v>
      </c>
      <c r="K139" s="18">
        <v>6.26</v>
      </c>
      <c r="L139" s="11">
        <v>104.286</v>
      </c>
      <c r="M139" s="10">
        <v>119297</v>
      </c>
      <c r="N139" s="19">
        <v>163.10514335440934</v>
      </c>
      <c r="O139" s="19">
        <v>218.62672200636453</v>
      </c>
      <c r="P139" s="19">
        <v>167.80997304724991</v>
      </c>
      <c r="Q139" s="20">
        <v>21.332094260754591</v>
      </c>
      <c r="R139" s="18"/>
      <c r="S139" s="18"/>
      <c r="T139" s="18"/>
      <c r="U139" s="18">
        <f>J139-K139</f>
        <v>2.1400000000000006</v>
      </c>
      <c r="V139" s="21">
        <f>100*LN(L139*M139/F139)</f>
        <v>416.03489053097826</v>
      </c>
      <c r="W139" s="22">
        <f>100*LN(Q139)</f>
        <v>306.02127114776363</v>
      </c>
      <c r="X139" s="22">
        <f xml:space="preserve"> 100*LN((1000000/52)*N139/F139)</f>
        <v>278.25022029070971</v>
      </c>
      <c r="Y139" s="22">
        <f xml:space="preserve"> 100*LN((1000000000/52)*O139/G139)</f>
        <v>306.63360462515203</v>
      </c>
      <c r="Z139" s="22">
        <f xml:space="preserve"> 100*LN((1000000/52)*P139/F139)</f>
        <v>281.09393852007997</v>
      </c>
      <c r="AA139" s="22"/>
      <c r="AB139" s="20">
        <f t="shared" si="16"/>
        <v>137</v>
      </c>
      <c r="AC139" s="20">
        <f>400*(LN(B139/F139)-LN(B138/F138))</f>
        <v>-0.26331486130786175</v>
      </c>
      <c r="AD139" s="18">
        <f>(LN((D139/C139)/F139)-LN((D138/C138)/F138))*400</f>
        <v>0.61222023637199641</v>
      </c>
      <c r="AE139" s="18">
        <f>(LN((E139/C139)/F139)-LN((E138/C138)/F138))*400</f>
        <v>1.0565611736410574</v>
      </c>
      <c r="AF139" s="18">
        <f>400*(LN(C139)-LN(C138))</f>
        <v>2.2688024300922649</v>
      </c>
      <c r="AG139" s="18">
        <f>(LN(H139/C139)-LN(H138/C138))*400</f>
        <v>-6.0102170195884703</v>
      </c>
      <c r="AH139" s="18">
        <f>I139</f>
        <v>3.04</v>
      </c>
      <c r="AI139" s="18">
        <f>U139</f>
        <v>2.1400000000000006</v>
      </c>
      <c r="AJ139" s="23">
        <f t="shared" si="12"/>
        <v>0.56795685338903468</v>
      </c>
      <c r="AK139" s="18">
        <f t="shared" si="17"/>
        <v>0.37974716956171051</v>
      </c>
      <c r="AL139" s="18">
        <f t="shared" si="13"/>
        <v>0.68698279261354855</v>
      </c>
      <c r="AM139" s="18">
        <f t="shared" si="14"/>
        <v>-0.6138114035044282</v>
      </c>
      <c r="AN139" s="18">
        <f t="shared" si="15"/>
        <v>-0.37055796230407623</v>
      </c>
      <c r="AO139" s="20">
        <v>3</v>
      </c>
      <c r="AP139" s="20">
        <v>3</v>
      </c>
      <c r="AQ139" s="20">
        <v>3.3</v>
      </c>
      <c r="AR139" s="20">
        <v>3.5</v>
      </c>
      <c r="AS139" s="5"/>
      <c r="AT139" s="5"/>
      <c r="AU139" s="5"/>
      <c r="AV139" s="5"/>
    </row>
    <row r="140" spans="1:48" x14ac:dyDescent="0.25">
      <c r="A140" s="1">
        <v>1993.25</v>
      </c>
      <c r="B140" s="16">
        <v>9480.1</v>
      </c>
      <c r="C140" s="17">
        <v>72.040999999999997</v>
      </c>
      <c r="D140" s="10">
        <v>4437.5</v>
      </c>
      <c r="E140" s="17">
        <v>1070.4000000000001</v>
      </c>
      <c r="F140" s="17">
        <v>194555</v>
      </c>
      <c r="G140" s="18">
        <v>196311140</v>
      </c>
      <c r="H140" s="11">
        <v>56.183</v>
      </c>
      <c r="I140" s="11">
        <v>3</v>
      </c>
      <c r="J140" s="10">
        <v>8.14</v>
      </c>
      <c r="K140" s="18">
        <v>5.99</v>
      </c>
      <c r="L140" s="11">
        <v>104.66800000000001</v>
      </c>
      <c r="M140" s="10">
        <v>119960</v>
      </c>
      <c r="N140" s="19">
        <v>165.03326284430301</v>
      </c>
      <c r="O140" s="19">
        <v>221.09954729473228</v>
      </c>
      <c r="P140" s="19">
        <v>169.6549578859595</v>
      </c>
      <c r="Q140" s="20">
        <v>21.510603637748762</v>
      </c>
      <c r="R140" s="18"/>
      <c r="S140" s="18"/>
      <c r="T140" s="18"/>
      <c r="U140" s="18">
        <f>J140-K140</f>
        <v>2.1500000000000004</v>
      </c>
      <c r="V140" s="21">
        <f>100*LN(L140*M140/F140)</f>
        <v>416.72368904588978</v>
      </c>
      <c r="W140" s="22">
        <f>100*LN(Q140)</f>
        <v>306.8546006007623</v>
      </c>
      <c r="X140" s="22">
        <f xml:space="preserve"> 100*LN((1000000/52)*N140/F140)</f>
        <v>279.19437075455096</v>
      </c>
      <c r="Y140" s="22">
        <f xml:space="preserve"> 100*LN((1000000000/52)*O140/G140)</f>
        <v>307.54237512035189</v>
      </c>
      <c r="Z140" s="22">
        <f xml:space="preserve"> 100*LN((1000000/52)*P140/F140)</f>
        <v>281.95633759720431</v>
      </c>
      <c r="AA140" s="22"/>
      <c r="AB140" s="20">
        <f t="shared" si="16"/>
        <v>138</v>
      </c>
      <c r="AC140" s="20">
        <f>400*(LN(B140/F140)-LN(B139/F139))</f>
        <v>1.4456515360004474</v>
      </c>
      <c r="AD140" s="18">
        <f>(LN((D140/C140)/F140)-LN((D139/C139)/F139))*400</f>
        <v>2.9217696636806068</v>
      </c>
      <c r="AE140" s="18">
        <f>(LN((E140/C140)/F140)-LN((E139/C139)/F139))*400</f>
        <v>5.1127178426625619</v>
      </c>
      <c r="AF140" s="18">
        <f>400*(LN(C140)-LN(C139))</f>
        <v>2.4226128200741215</v>
      </c>
      <c r="AG140" s="18">
        <f>(LN(H140/C140)-LN(H139/C139))*400</f>
        <v>0.60036861373078398</v>
      </c>
      <c r="AH140" s="18">
        <f>I140</f>
        <v>3</v>
      </c>
      <c r="AI140" s="18">
        <f>U140</f>
        <v>2.1500000000000004</v>
      </c>
      <c r="AJ140" s="23">
        <f t="shared" si="12"/>
        <v>1.2567553683005599</v>
      </c>
      <c r="AK140" s="18">
        <f t="shared" si="17"/>
        <v>1.3238976334029644</v>
      </c>
      <c r="AL140" s="18">
        <f t="shared" si="13"/>
        <v>1.5957532878134089</v>
      </c>
      <c r="AM140" s="18">
        <f t="shared" si="14"/>
        <v>0.21951804949424059</v>
      </c>
      <c r="AN140" s="18">
        <f t="shared" si="15"/>
        <v>0.49184111482026083</v>
      </c>
      <c r="AO140" s="20">
        <v>3</v>
      </c>
      <c r="AP140" s="20">
        <v>3.3</v>
      </c>
      <c r="AQ140" s="20">
        <v>3.5</v>
      </c>
      <c r="AR140" s="20">
        <v>3.6</v>
      </c>
      <c r="AS140" s="5"/>
      <c r="AT140" s="5"/>
      <c r="AU140" s="5"/>
      <c r="AV140" s="5"/>
    </row>
    <row r="141" spans="1:48" x14ac:dyDescent="0.25">
      <c r="A141" s="1">
        <v>1993.5</v>
      </c>
      <c r="B141" s="16">
        <v>9526.2999999999993</v>
      </c>
      <c r="C141" s="17">
        <v>72.474999999999994</v>
      </c>
      <c r="D141" s="10">
        <v>4506</v>
      </c>
      <c r="E141" s="17">
        <v>1089.3</v>
      </c>
      <c r="F141" s="17">
        <v>195068</v>
      </c>
      <c r="G141" s="18">
        <v>196798621.5</v>
      </c>
      <c r="H141" s="11">
        <v>56.220999999999997</v>
      </c>
      <c r="I141" s="11">
        <v>3.06</v>
      </c>
      <c r="J141" s="10">
        <v>7.62</v>
      </c>
      <c r="K141" s="18">
        <v>5.62</v>
      </c>
      <c r="L141" s="11">
        <v>104.747</v>
      </c>
      <c r="M141" s="10">
        <v>120626</v>
      </c>
      <c r="N141" s="19">
        <v>165.96459403447588</v>
      </c>
      <c r="O141" s="19">
        <v>221.59305229758201</v>
      </c>
      <c r="P141" s="19">
        <v>170.60929837636431</v>
      </c>
      <c r="Q141" s="20">
        <v>21.476378249276042</v>
      </c>
      <c r="R141" s="18"/>
      <c r="S141" s="18"/>
      <c r="T141" s="18"/>
      <c r="U141" s="18">
        <f>J141-K141</f>
        <v>2</v>
      </c>
      <c r="V141" s="21">
        <f>100*LN(L141*M141/F141)</f>
        <v>417.08945528297221</v>
      </c>
      <c r="W141" s="22">
        <f>100*LN(Q141)</f>
        <v>306.69536450554381</v>
      </c>
      <c r="X141" s="22">
        <f xml:space="preserve"> 100*LN((1000000/52)*N141/F141)</f>
        <v>279.49378213344971</v>
      </c>
      <c r="Y141" s="22">
        <f xml:space="preserve"> 100*LN((1000000000/52)*O141/G141)</f>
        <v>307.51731823141552</v>
      </c>
      <c r="Z141" s="22">
        <f xml:space="preserve"> 100*LN((1000000/52)*P141/F141)</f>
        <v>282.25394822131295</v>
      </c>
      <c r="AA141" s="22"/>
      <c r="AB141" s="20">
        <f t="shared" si="16"/>
        <v>139</v>
      </c>
      <c r="AC141" s="20">
        <f>400*(LN(B141/F141)-LN(B140/F140))</f>
        <v>0.89128544594903047</v>
      </c>
      <c r="AD141" s="18">
        <f>(LN((D141/C141)/F141)-LN((D140/C140)/F140))*400</f>
        <v>2.6716389997048395</v>
      </c>
      <c r="AE141" s="18">
        <f>(LN((E141/C141)/F141)-LN((E140/C140)/F140))*400</f>
        <v>3.5453152020721745</v>
      </c>
      <c r="AF141" s="18">
        <f>400*(LN(C141)-LN(C140))</f>
        <v>2.4025093676730336</v>
      </c>
      <c r="AG141" s="18">
        <f>(LN(H141/C141)-LN(H140/C140))*400</f>
        <v>-2.1320563485801136</v>
      </c>
      <c r="AH141" s="18">
        <f>I141</f>
        <v>3.06</v>
      </c>
      <c r="AI141" s="18">
        <f>U141</f>
        <v>2</v>
      </c>
      <c r="AJ141" s="23">
        <f t="shared" si="12"/>
        <v>1.6225216053829854</v>
      </c>
      <c r="AK141" s="18">
        <f t="shared" si="17"/>
        <v>1.6233090123017178</v>
      </c>
      <c r="AL141" s="18">
        <f t="shared" si="13"/>
        <v>1.5706963988770326</v>
      </c>
      <c r="AM141" s="18">
        <f t="shared" si="14"/>
        <v>6.0281954275751559E-2</v>
      </c>
      <c r="AN141" s="18">
        <f t="shared" si="15"/>
        <v>0.78945173892890352</v>
      </c>
      <c r="AO141" s="20">
        <v>3</v>
      </c>
      <c r="AP141" s="20">
        <v>3.1</v>
      </c>
      <c r="AQ141" s="20">
        <v>3.3</v>
      </c>
      <c r="AR141" s="20">
        <v>3.5</v>
      </c>
      <c r="AS141" s="5"/>
      <c r="AT141" s="5"/>
      <c r="AU141" s="5"/>
      <c r="AV141" s="5"/>
    </row>
    <row r="142" spans="1:48" x14ac:dyDescent="0.25">
      <c r="A142" s="1">
        <v>1993.75</v>
      </c>
      <c r="B142" s="16">
        <v>9653.5</v>
      </c>
      <c r="C142" s="17">
        <v>72.852999999999994</v>
      </c>
      <c r="D142" s="10">
        <v>4572</v>
      </c>
      <c r="E142" s="17">
        <v>1136.4000000000001</v>
      </c>
      <c r="F142" s="17">
        <v>195621</v>
      </c>
      <c r="G142" s="18">
        <v>197326103</v>
      </c>
      <c r="H142" s="11">
        <v>56.671999999999997</v>
      </c>
      <c r="I142" s="11">
        <v>2.99</v>
      </c>
      <c r="J142" s="10">
        <v>7.55</v>
      </c>
      <c r="K142" s="18">
        <v>5.62</v>
      </c>
      <c r="L142" s="11">
        <v>104.916</v>
      </c>
      <c r="M142" s="10">
        <v>121152</v>
      </c>
      <c r="N142" s="19">
        <v>167.51094140533479</v>
      </c>
      <c r="O142" s="19">
        <v>223.28187310757369</v>
      </c>
      <c r="P142" s="19">
        <v>172.17463244918855</v>
      </c>
      <c r="Q142" s="20">
        <v>21.553228350593308</v>
      </c>
      <c r="R142" s="18"/>
      <c r="S142" s="18"/>
      <c r="T142" s="18"/>
      <c r="U142" s="18">
        <f>J142-K142</f>
        <v>1.9299999999999997</v>
      </c>
      <c r="V142" s="21">
        <f>100*LN(L142*M142/F142)</f>
        <v>417.40268717725877</v>
      </c>
      <c r="W142" s="22">
        <f>100*LN(Q142)</f>
        <v>307.05256127818666</v>
      </c>
      <c r="X142" s="22">
        <f xml:space="preserve"> 100*LN((1000000/52)*N142/F142)</f>
        <v>280.13811175543236</v>
      </c>
      <c r="Y142" s="22">
        <f xml:space="preserve"> 100*LN((1000000000/52)*O142/G142)</f>
        <v>308.00888333038569</v>
      </c>
      <c r="Z142" s="22">
        <f xml:space="preserve"> 100*LN((1000000/52)*P142/F142)</f>
        <v>282.88417132768319</v>
      </c>
      <c r="AA142" s="22"/>
      <c r="AB142" s="20">
        <f t="shared" si="16"/>
        <v>140</v>
      </c>
      <c r="AC142" s="20">
        <f>400*(LN(B142/F142)-LN(B141/F141))</f>
        <v>4.173300471101804</v>
      </c>
      <c r="AD142" s="18">
        <f>(LN((D142/C142)/F142)-LN((D141/C141)/F141))*400</f>
        <v>2.6031873409948503</v>
      </c>
      <c r="AE142" s="18">
        <f>(LN((E142/C142)/F142)-LN((E141/C141)/F141))*400</f>
        <v>13.718858928642419</v>
      </c>
      <c r="AF142" s="18">
        <f>400*(LN(C142)-LN(C141))</f>
        <v>2.08081499739734</v>
      </c>
      <c r="AG142" s="18">
        <f>(LN(H142/C142)-LN(H141/C141))*400</f>
        <v>1.1151486089664875</v>
      </c>
      <c r="AH142" s="18">
        <f>I142</f>
        <v>2.99</v>
      </c>
      <c r="AI142" s="18">
        <f>U142</f>
        <v>1.9299999999999997</v>
      </c>
      <c r="AJ142" s="23">
        <f t="shared" si="12"/>
        <v>1.9357534996695449</v>
      </c>
      <c r="AK142" s="18">
        <f t="shared" si="17"/>
        <v>2.2676386342843671</v>
      </c>
      <c r="AL142" s="18">
        <f t="shared" si="13"/>
        <v>2.0622614978472029</v>
      </c>
      <c r="AM142" s="18">
        <f t="shared" si="14"/>
        <v>0.41747872691860266</v>
      </c>
      <c r="AN142" s="18">
        <f t="shared" si="15"/>
        <v>1.4196748452991415</v>
      </c>
      <c r="AO142" s="20">
        <v>3</v>
      </c>
      <c r="AP142" s="20">
        <v>3.2</v>
      </c>
      <c r="AQ142" s="20">
        <v>3.4</v>
      </c>
      <c r="AR142" s="20">
        <v>3.5</v>
      </c>
      <c r="AS142" s="5"/>
      <c r="AT142" s="5"/>
      <c r="AU142" s="5"/>
      <c r="AV142" s="5"/>
    </row>
    <row r="143" spans="1:48" x14ac:dyDescent="0.25">
      <c r="A143" s="1">
        <v>1994</v>
      </c>
      <c r="B143" s="16">
        <v>9748.2000000000007</v>
      </c>
      <c r="C143" s="17">
        <v>73.206000000000003</v>
      </c>
      <c r="D143" s="10">
        <v>4640.8999999999996</v>
      </c>
      <c r="E143" s="17">
        <v>1156.7</v>
      </c>
      <c r="F143" s="17">
        <v>196085</v>
      </c>
      <c r="G143" s="18">
        <v>197766449.75</v>
      </c>
      <c r="H143" s="11">
        <v>56.314999999999998</v>
      </c>
      <c r="I143" s="11">
        <v>3.21</v>
      </c>
      <c r="J143" s="10">
        <v>7.85</v>
      </c>
      <c r="K143" s="18">
        <v>6.09</v>
      </c>
      <c r="L143" s="11">
        <v>104.771</v>
      </c>
      <c r="M143" s="10">
        <v>121994</v>
      </c>
      <c r="N143" s="19">
        <v>168.51616218238564</v>
      </c>
      <c r="O143" s="19">
        <v>224.78420693237288</v>
      </c>
      <c r="P143" s="19">
        <v>173.76341416984292</v>
      </c>
      <c r="Q143" s="20">
        <v>21.601620635031896</v>
      </c>
      <c r="R143" s="18"/>
      <c r="S143" s="18"/>
      <c r="T143" s="18"/>
      <c r="U143" s="18">
        <f>J143-K143</f>
        <v>1.7599999999999998</v>
      </c>
      <c r="V143" s="21">
        <f>100*LN(L143*M143/F143)</f>
        <v>417.72006405415738</v>
      </c>
      <c r="W143" s="22">
        <f>100*LN(Q143)</f>
        <v>307.27683412751799</v>
      </c>
      <c r="X143" s="22">
        <f xml:space="preserve"> 100*LN((1000000/52)*N143/F143)</f>
        <v>280.49949848988985</v>
      </c>
      <c r="Y143" s="22">
        <f xml:space="preserve"> 100*LN((1000000000/52)*O143/G143)</f>
        <v>308.45656343281729</v>
      </c>
      <c r="Z143" s="22">
        <f xml:space="preserve"> 100*LN((1000000/52)*P143/F143)</f>
        <v>283.56580070300134</v>
      </c>
      <c r="AA143" s="22"/>
      <c r="AB143" s="20">
        <f t="shared" si="16"/>
        <v>141</v>
      </c>
      <c r="AC143" s="20">
        <f>400*(LN(B143/F143)-LN(B142/F142))</f>
        <v>2.9571935192672427</v>
      </c>
      <c r="AD143" s="18">
        <f>(LN((D143/C143)/F143)-LN((D142/C142)/F142))*400</f>
        <v>3.1019078416804291</v>
      </c>
      <c r="AE143" s="18">
        <f>(LN((E143/C143)/F143)-LN((E142/C142)/F142))*400</f>
        <v>4.2011819646255333</v>
      </c>
      <c r="AF143" s="18">
        <f>400*(LN(C143)-LN(C142))</f>
        <v>1.9334690080157202</v>
      </c>
      <c r="AG143" s="18">
        <f>(LN(H143/C143)-LN(H142/C142))*400</f>
        <v>-4.461201848321017</v>
      </c>
      <c r="AH143" s="18">
        <f>I143</f>
        <v>3.21</v>
      </c>
      <c r="AI143" s="18">
        <f>U143</f>
        <v>1.7599999999999998</v>
      </c>
      <c r="AJ143" s="23">
        <f t="shared" si="12"/>
        <v>2.2531303765681514</v>
      </c>
      <c r="AK143" s="18">
        <f t="shared" si="17"/>
        <v>2.6290253687418499</v>
      </c>
      <c r="AL143" s="18">
        <f t="shared" si="13"/>
        <v>2.5099416002788075</v>
      </c>
      <c r="AM143" s="18">
        <f t="shared" si="14"/>
        <v>0.64175157624993062</v>
      </c>
      <c r="AN143" s="18">
        <f t="shared" si="15"/>
        <v>2.101304220617294</v>
      </c>
      <c r="AO143" s="20">
        <v>3.5</v>
      </c>
      <c r="AP143" s="20">
        <v>3.8</v>
      </c>
      <c r="AQ143" s="20">
        <v>4</v>
      </c>
      <c r="AR143" s="20">
        <v>4.2</v>
      </c>
      <c r="AS143" s="5"/>
      <c r="AT143" s="5"/>
      <c r="AU143" s="5"/>
      <c r="AV143" s="5"/>
    </row>
    <row r="144" spans="1:48" x14ac:dyDescent="0.25">
      <c r="A144" s="1">
        <v>1994.25</v>
      </c>
      <c r="B144" s="16">
        <v>9881.4</v>
      </c>
      <c r="C144" s="17">
        <v>73.570999999999998</v>
      </c>
      <c r="D144" s="10">
        <v>4702.8999999999996</v>
      </c>
      <c r="E144" s="17">
        <v>1183.7</v>
      </c>
      <c r="F144" s="17">
        <v>196522</v>
      </c>
      <c r="G144" s="18">
        <v>198179796.5</v>
      </c>
      <c r="H144" s="11">
        <v>56.765000000000001</v>
      </c>
      <c r="I144" s="11">
        <v>3.94</v>
      </c>
      <c r="J144" s="10">
        <v>8.6</v>
      </c>
      <c r="K144" s="18">
        <v>7.09</v>
      </c>
      <c r="L144" s="11">
        <v>105.496</v>
      </c>
      <c r="M144" s="10">
        <v>122596</v>
      </c>
      <c r="N144" s="19">
        <v>171.35980791999913</v>
      </c>
      <c r="O144" s="19">
        <v>228.15289883988297</v>
      </c>
      <c r="P144" s="19">
        <v>176.85645384742833</v>
      </c>
      <c r="Q144" s="20">
        <v>21.859357264705277</v>
      </c>
      <c r="R144" s="18"/>
      <c r="S144" s="18"/>
      <c r="T144" s="18"/>
      <c r="U144" s="18">
        <f>J144-K144</f>
        <v>1.5099999999999998</v>
      </c>
      <c r="V144" s="21">
        <f>100*LN(L144*M144/F144)</f>
        <v>418.67930497179742</v>
      </c>
      <c r="W144" s="22">
        <f>100*LN(Q144)</f>
        <v>308.46290799696243</v>
      </c>
      <c r="X144" s="22">
        <f xml:space="preserve"> 100*LN((1000000/52)*N144/F144)</f>
        <v>281.9502661854608</v>
      </c>
      <c r="Y144" s="22">
        <f xml:space="preserve"> 100*LN((1000000000/52)*O144/G144)</f>
        <v>309.73528917583604</v>
      </c>
      <c r="Z144" s="22">
        <f xml:space="preserve"> 100*LN((1000000/52)*P144/F144)</f>
        <v>285.10755843978689</v>
      </c>
      <c r="AA144" s="22"/>
      <c r="AB144" s="20">
        <f t="shared" si="16"/>
        <v>142</v>
      </c>
      <c r="AC144" s="20">
        <f>400*(LN(B144/F144)-LN(B143/F143))</f>
        <v>4.5381615621311155</v>
      </c>
      <c r="AD144" s="18">
        <f>(LN((D144/C144)/F144)-LN((D143/C143)/F143))*400</f>
        <v>2.428535840042656</v>
      </c>
      <c r="AE144" s="18">
        <f>(LN((E144/C144)/F144)-LN((E143/C143)/F143))*400</f>
        <v>6.3497261967505381</v>
      </c>
      <c r="AF144" s="18">
        <f>400*(LN(C144)-LN(C143))</f>
        <v>1.9894166109942546</v>
      </c>
      <c r="AG144" s="18">
        <f>(LN(H144/C144)-LN(H143/C143))*400</f>
        <v>1.1941870357407236</v>
      </c>
      <c r="AH144" s="18">
        <f>I144</f>
        <v>3.94</v>
      </c>
      <c r="AI144" s="18">
        <f>U144</f>
        <v>1.5099999999999998</v>
      </c>
      <c r="AJ144" s="23">
        <f t="shared" si="12"/>
        <v>3.2123712942081966</v>
      </c>
      <c r="AK144" s="18">
        <f t="shared" si="17"/>
        <v>4.0797930643128097</v>
      </c>
      <c r="AL144" s="18">
        <f t="shared" si="13"/>
        <v>3.7886673432975613</v>
      </c>
      <c r="AM144" s="18">
        <f t="shared" si="14"/>
        <v>1.8278254456943728</v>
      </c>
      <c r="AN144" s="18">
        <f t="shared" si="15"/>
        <v>3.6430619574028356</v>
      </c>
      <c r="AO144" s="20">
        <v>4.4000000000000004</v>
      </c>
      <c r="AP144" s="20">
        <v>4.5</v>
      </c>
      <c r="AQ144" s="20">
        <v>4.8</v>
      </c>
      <c r="AR144" s="20">
        <v>4.9000000000000004</v>
      </c>
      <c r="AS144" s="5"/>
      <c r="AT144" s="5"/>
      <c r="AU144" s="5"/>
      <c r="AV144" s="5"/>
    </row>
    <row r="145" spans="1:48" x14ac:dyDescent="0.25">
      <c r="A145" s="1">
        <v>1994.5</v>
      </c>
      <c r="B145" s="16">
        <v>9939.7000000000007</v>
      </c>
      <c r="C145" s="17">
        <v>73.968999999999994</v>
      </c>
      <c r="D145" s="10">
        <v>4773.1000000000004</v>
      </c>
      <c r="E145" s="17">
        <v>1198.4000000000001</v>
      </c>
      <c r="F145" s="17">
        <v>197050</v>
      </c>
      <c r="G145" s="18">
        <v>198684143.25</v>
      </c>
      <c r="H145" s="11">
        <v>56.762999999999998</v>
      </c>
      <c r="I145" s="11">
        <v>4.49</v>
      </c>
      <c r="J145" s="10">
        <v>8.84</v>
      </c>
      <c r="K145" s="18">
        <v>7.33</v>
      </c>
      <c r="L145" s="11">
        <v>105.476</v>
      </c>
      <c r="M145" s="10">
        <v>123245</v>
      </c>
      <c r="N145" s="19">
        <v>173.31715647634877</v>
      </c>
      <c r="O145" s="19">
        <v>230.21620448016799</v>
      </c>
      <c r="P145" s="19">
        <v>178.76333968099965</v>
      </c>
      <c r="Q145" s="20">
        <v>21.995089975982946</v>
      </c>
      <c r="R145" s="18"/>
      <c r="S145" s="18"/>
      <c r="T145" s="18"/>
      <c r="U145" s="18">
        <f>J145-K145</f>
        <v>1.5099999999999998</v>
      </c>
      <c r="V145" s="21">
        <f>100*LN(L145*M145/F145)</f>
        <v>418.92001793926744</v>
      </c>
      <c r="W145" s="22">
        <f>100*LN(Q145)</f>
        <v>309.08192455394379</v>
      </c>
      <c r="X145" s="22">
        <f xml:space="preserve"> 100*LN((1000000/52)*N145/F145)</f>
        <v>282.81772472906653</v>
      </c>
      <c r="Y145" s="22">
        <f xml:space="preserve"> 100*LN((1000000000/52)*O145/G145)</f>
        <v>310.38141033539137</v>
      </c>
      <c r="Z145" s="22">
        <f xml:space="preserve"> 100*LN((1000000/52)*P145/F145)</f>
        <v>285.91168631353264</v>
      </c>
      <c r="AA145" s="22"/>
      <c r="AB145" s="20">
        <f t="shared" si="16"/>
        <v>143</v>
      </c>
      <c r="AC145" s="20">
        <f>400*(LN(B145/F145)-LN(B144/F144))</f>
        <v>1.2798070757147784</v>
      </c>
      <c r="AD145" s="18">
        <f>(LN((D145/C145)/F145)-LN((D144/C144)/F144))*400</f>
        <v>2.6953479192691532</v>
      </c>
      <c r="AE145" s="18">
        <f>(LN((E145/C145)/F145)-LN((E144/C144)/F144))*400</f>
        <v>1.7055713306000087</v>
      </c>
      <c r="AF145" s="18">
        <f>400*(LN(C145)-LN(C144))</f>
        <v>2.1580640661877482</v>
      </c>
      <c r="AG145" s="18">
        <f>(LN(H145/C145)-LN(H144/C144))*400</f>
        <v>-2.1721575056931508</v>
      </c>
      <c r="AH145" s="18">
        <f>I145</f>
        <v>4.49</v>
      </c>
      <c r="AI145" s="18">
        <f>U145</f>
        <v>1.5099999999999998</v>
      </c>
      <c r="AJ145" s="23">
        <f t="shared" si="12"/>
        <v>3.4530842616782138</v>
      </c>
      <c r="AK145" s="18">
        <f t="shared" si="17"/>
        <v>4.9472516079185311</v>
      </c>
      <c r="AL145" s="18">
        <f t="shared" si="13"/>
        <v>4.4347885028528822</v>
      </c>
      <c r="AM145" s="18">
        <f t="shared" si="14"/>
        <v>2.4468420026757371</v>
      </c>
      <c r="AN145" s="18">
        <f t="shared" si="15"/>
        <v>4.4471898311485916</v>
      </c>
      <c r="AO145" s="20">
        <v>5</v>
      </c>
      <c r="AP145" s="20">
        <v>5.3</v>
      </c>
      <c r="AQ145" s="20">
        <v>5.5</v>
      </c>
      <c r="AR145" s="20">
        <v>5.75</v>
      </c>
      <c r="AS145" s="5"/>
      <c r="AT145" s="5"/>
      <c r="AU145" s="5"/>
      <c r="AV145" s="5"/>
    </row>
    <row r="146" spans="1:48" x14ac:dyDescent="0.25">
      <c r="A146" s="1">
        <v>1994.75</v>
      </c>
      <c r="B146" s="16">
        <v>10052.5</v>
      </c>
      <c r="C146" s="17">
        <v>74.376000000000005</v>
      </c>
      <c r="D146" s="10">
        <v>4847.2</v>
      </c>
      <c r="E146" s="17">
        <v>1232</v>
      </c>
      <c r="F146" s="17">
        <v>197601</v>
      </c>
      <c r="G146" s="18">
        <v>199211490</v>
      </c>
      <c r="H146" s="11">
        <v>57.201999999999998</v>
      </c>
      <c r="I146" s="11">
        <v>5.17</v>
      </c>
      <c r="J146" s="10">
        <v>9.2100000000000009</v>
      </c>
      <c r="K146" s="18">
        <v>7.84</v>
      </c>
      <c r="L146" s="11">
        <v>105.312</v>
      </c>
      <c r="M146" s="10">
        <v>124450</v>
      </c>
      <c r="N146" s="19">
        <v>174.02735527770994</v>
      </c>
      <c r="O146" s="19">
        <v>230.97372019248814</v>
      </c>
      <c r="P146" s="19">
        <v>179.5620089413452</v>
      </c>
      <c r="Q146" s="20">
        <v>22.033000902302497</v>
      </c>
      <c r="R146" s="18"/>
      <c r="S146" s="18"/>
      <c r="T146" s="18"/>
      <c r="U146" s="18">
        <f>J146-K146</f>
        <v>1.370000000000001</v>
      </c>
      <c r="V146" s="21">
        <f>100*LN(L146*M146/F146)</f>
        <v>419.4581555544824</v>
      </c>
      <c r="W146" s="22">
        <f>100*LN(Q146)</f>
        <v>309.25413704343725</v>
      </c>
      <c r="X146" s="22">
        <f xml:space="preserve"> 100*LN((1000000/52)*N146/F146)</f>
        <v>282.94742154683809</v>
      </c>
      <c r="Y146" s="22">
        <f xml:space="preserve"> 100*LN((1000000000/52)*O146/G146)</f>
        <v>310.44484748403244</v>
      </c>
      <c r="Z146" s="22">
        <f xml:space="preserve"> 100*LN((1000000/52)*P146/F146)</f>
        <v>286.07823163561704</v>
      </c>
      <c r="AA146" s="22"/>
      <c r="AB146" s="20">
        <f t="shared" si="16"/>
        <v>144</v>
      </c>
      <c r="AC146" s="20">
        <f>400*(LN(B146/F146)-LN(B145/F145))</f>
        <v>3.3968713096369285</v>
      </c>
      <c r="AD146" s="18">
        <f>(LN((D146/C146)/F146)-LN((D145/C145)/F145))*400</f>
        <v>2.8502658530278779</v>
      </c>
      <c r="AE146" s="18">
        <f>(LN((E146/C146)/F146)-LN((E145/C145)/F145))*400</f>
        <v>7.7487865209860729</v>
      </c>
      <c r="AF146" s="18">
        <f>400*(LN(C146)-LN(C145))</f>
        <v>2.1948890557400347</v>
      </c>
      <c r="AG146" s="18">
        <f>(LN(H146/C146)-LN(H145/C145))*400</f>
        <v>0.88677406094850308</v>
      </c>
      <c r="AH146" s="18">
        <f>I146</f>
        <v>5.17</v>
      </c>
      <c r="AI146" s="18">
        <f>U146</f>
        <v>1.370000000000001</v>
      </c>
      <c r="AJ146" s="23">
        <f t="shared" si="12"/>
        <v>3.991221876893178</v>
      </c>
      <c r="AK146" s="18">
        <f t="shared" si="17"/>
        <v>5.076948425690091</v>
      </c>
      <c r="AL146" s="18">
        <f t="shared" si="13"/>
        <v>4.4982256514939536</v>
      </c>
      <c r="AM146" s="18">
        <f t="shared" si="14"/>
        <v>2.6190544921691981</v>
      </c>
      <c r="AN146" s="18">
        <f t="shared" si="15"/>
        <v>4.6137351532329944</v>
      </c>
      <c r="AO146" s="20">
        <v>6</v>
      </c>
      <c r="AP146" s="20">
        <v>6.5</v>
      </c>
      <c r="AQ146" s="20">
        <v>6.7</v>
      </c>
      <c r="AR146" s="20">
        <v>6.7</v>
      </c>
      <c r="AS146" s="5"/>
      <c r="AT146" s="5"/>
      <c r="AU146" s="5"/>
      <c r="AV146" s="5"/>
    </row>
    <row r="147" spans="1:48" x14ac:dyDescent="0.25">
      <c r="A147" s="1">
        <v>1995</v>
      </c>
      <c r="B147" s="16">
        <v>10086.9</v>
      </c>
      <c r="C147" s="17">
        <v>74.802999999999997</v>
      </c>
      <c r="D147" s="10">
        <v>4883.3</v>
      </c>
      <c r="E147" s="17">
        <v>1266.0999999999999</v>
      </c>
      <c r="F147" s="17">
        <v>197882</v>
      </c>
      <c r="G147" s="18">
        <v>199469423.5</v>
      </c>
      <c r="H147" s="11">
        <v>57.557000000000002</v>
      </c>
      <c r="I147" s="11">
        <v>5.8</v>
      </c>
      <c r="J147" s="10">
        <v>8.8800000000000008</v>
      </c>
      <c r="K147" s="18">
        <v>7.47</v>
      </c>
      <c r="L147" s="11">
        <v>104.866</v>
      </c>
      <c r="M147" s="10">
        <v>124849</v>
      </c>
      <c r="N147" s="19">
        <v>174.81657889965282</v>
      </c>
      <c r="O147" s="19">
        <v>232.30967223699878</v>
      </c>
      <c r="P147" s="19">
        <v>180.42703822735058</v>
      </c>
      <c r="Q147" s="20">
        <v>22.138418503347868</v>
      </c>
      <c r="R147" s="18"/>
      <c r="S147" s="18"/>
      <c r="T147" s="18"/>
      <c r="U147" s="18">
        <f>J147-K147</f>
        <v>1.410000000000001</v>
      </c>
      <c r="V147" s="21">
        <f>100*LN(L147*M147/F147)</f>
        <v>419.21174582948782</v>
      </c>
      <c r="W147" s="22">
        <f>100*LN(Q147)</f>
        <v>309.73144930826913</v>
      </c>
      <c r="X147" s="22">
        <f xml:space="preserve"> 100*LN((1000000/52)*N147/F147)</f>
        <v>283.25779706442654</v>
      </c>
      <c r="Y147" s="22">
        <f xml:space="preserve"> 100*LN((1000000000/52)*O147/G147)</f>
        <v>310.89218772268913</v>
      </c>
      <c r="Z147" s="22">
        <f xml:space="preserve"> 100*LN((1000000/52)*P147/F147)</f>
        <v>286.41671426634218</v>
      </c>
      <c r="AA147" s="22"/>
      <c r="AB147" s="20">
        <f t="shared" si="16"/>
        <v>145</v>
      </c>
      <c r="AC147" s="20">
        <f>400*(LN(B147/F147)-LN(B146/F146))</f>
        <v>0.79805802781240942</v>
      </c>
      <c r="AD147" s="18">
        <f>(LN((D147/C147)/F147)-LN((D146/C146)/F146))*400</f>
        <v>0.10970911824585983</v>
      </c>
      <c r="AE147" s="18">
        <f>(LN((E147/C147)/F147)-LN((E146/C146)/F146))*400</f>
        <v>8.062686017559173</v>
      </c>
      <c r="AF147" s="18">
        <f>400*(LN(C147)-LN(C146))</f>
        <v>2.2898727897935345</v>
      </c>
      <c r="AG147" s="18">
        <f>(LN(H147/C147)-LN(H146/C146))*400</f>
        <v>0.18488653980364145</v>
      </c>
      <c r="AH147" s="18">
        <f>I147</f>
        <v>5.8</v>
      </c>
      <c r="AI147" s="18">
        <f>U147</f>
        <v>1.410000000000001</v>
      </c>
      <c r="AJ147" s="23">
        <f t="shared" si="12"/>
        <v>3.7448121518986</v>
      </c>
      <c r="AK147" s="18">
        <f t="shared" si="17"/>
        <v>5.3873239432785454</v>
      </c>
      <c r="AL147" s="18">
        <f t="shared" si="13"/>
        <v>4.9455658901506467</v>
      </c>
      <c r="AM147" s="18">
        <f t="shared" si="14"/>
        <v>3.0963667570010784</v>
      </c>
      <c r="AN147" s="18">
        <f t="shared" si="15"/>
        <v>4.9522177839581332</v>
      </c>
      <c r="AO147" s="20">
        <v>6.15</v>
      </c>
      <c r="AP147" s="20">
        <v>6.5</v>
      </c>
      <c r="AQ147" s="20">
        <v>6.5</v>
      </c>
      <c r="AR147" s="20">
        <v>6.4</v>
      </c>
      <c r="AS147" s="5"/>
      <c r="AT147" s="5"/>
      <c r="AU147" s="5"/>
      <c r="AV147" s="5"/>
    </row>
    <row r="148" spans="1:48" x14ac:dyDescent="0.25">
      <c r="A148" s="1">
        <v>1995.25</v>
      </c>
      <c r="B148" s="16">
        <v>10122.1</v>
      </c>
      <c r="C148" s="17">
        <v>75.132000000000005</v>
      </c>
      <c r="D148" s="10">
        <v>4955</v>
      </c>
      <c r="E148" s="17">
        <v>1270.0999999999999</v>
      </c>
      <c r="F148" s="17">
        <v>198296</v>
      </c>
      <c r="G148" s="18">
        <v>199860357</v>
      </c>
      <c r="H148" s="11">
        <v>58.012999999999998</v>
      </c>
      <c r="I148" s="11">
        <v>6.02</v>
      </c>
      <c r="J148" s="10">
        <v>8.23</v>
      </c>
      <c r="K148" s="18">
        <v>6.6</v>
      </c>
      <c r="L148" s="11">
        <v>104.304</v>
      </c>
      <c r="M148" s="10">
        <v>124629</v>
      </c>
      <c r="N148" s="19">
        <v>174.60575650969741</v>
      </c>
      <c r="O148" s="19">
        <v>232.17454837040526</v>
      </c>
      <c r="P148" s="19">
        <v>180.38958715239761</v>
      </c>
      <c r="Q148" s="20">
        <v>22.090346901420073</v>
      </c>
      <c r="R148" s="18"/>
      <c r="S148" s="18"/>
      <c r="T148" s="18"/>
      <c r="U148" s="18">
        <f>J148-K148</f>
        <v>1.6300000000000008</v>
      </c>
      <c r="V148" s="21">
        <f>100*LN(L148*M148/F148)</f>
        <v>418.28901723730621</v>
      </c>
      <c r="W148" s="22">
        <f>100*LN(Q148)</f>
        <v>309.51407213114391</v>
      </c>
      <c r="X148" s="22">
        <f xml:space="preserve"> 100*LN((1000000/52)*N148/F148)</f>
        <v>282.92813090982503</v>
      </c>
      <c r="Y148" s="22">
        <f xml:space="preserve"> 100*LN((1000000000/52)*O148/G148)</f>
        <v>310.63821051664729</v>
      </c>
      <c r="Z148" s="22">
        <f xml:space="preserve"> 100*LN((1000000/52)*P148/F148)</f>
        <v>286.18695816136886</v>
      </c>
      <c r="AA148" s="22"/>
      <c r="AB148" s="20">
        <f t="shared" si="16"/>
        <v>146</v>
      </c>
      <c r="AC148" s="20">
        <f>400*(LN(B148/F148)-LN(B147/F147))</f>
        <v>0.55745180780508718</v>
      </c>
      <c r="AD148" s="18">
        <f>(LN((D148/C148)/F148)-LN((D147/C147)/F147))*400</f>
        <v>3.2389604419478246</v>
      </c>
      <c r="AE148" s="18">
        <f>(LN((E148/C148)/F148)-LN((E147/C147)/F147))*400</f>
        <v>-1.3296871439656854</v>
      </c>
      <c r="AF148" s="18">
        <f>400*(LN(C148)-LN(C147))</f>
        <v>1.7554301692531027</v>
      </c>
      <c r="AG148" s="18">
        <f>(LN(H148/C148)-LN(H147/C147))*400</f>
        <v>1.4011147222879439</v>
      </c>
      <c r="AH148" s="18">
        <f>I148</f>
        <v>6.02</v>
      </c>
      <c r="AI148" s="18">
        <f>U148</f>
        <v>1.6300000000000008</v>
      </c>
      <c r="AJ148" s="23">
        <f t="shared" si="12"/>
        <v>2.8220835597169867</v>
      </c>
      <c r="AK148" s="18">
        <f t="shared" si="17"/>
        <v>5.0576577886770337</v>
      </c>
      <c r="AL148" s="18">
        <f t="shared" si="13"/>
        <v>4.6915886841088081</v>
      </c>
      <c r="AM148" s="18">
        <f t="shared" si="14"/>
        <v>2.8789895798758494</v>
      </c>
      <c r="AN148" s="18">
        <f t="shared" si="15"/>
        <v>4.7224616789848142</v>
      </c>
      <c r="AO148" s="20">
        <v>5.8</v>
      </c>
      <c r="AP148" s="20">
        <v>5.5</v>
      </c>
      <c r="AQ148" s="20">
        <v>5.5</v>
      </c>
      <c r="AR148" s="20">
        <v>5.5</v>
      </c>
      <c r="AS148" s="5"/>
      <c r="AT148" s="5"/>
      <c r="AU148" s="5"/>
      <c r="AV148" s="5"/>
    </row>
    <row r="149" spans="1:48" x14ac:dyDescent="0.25">
      <c r="A149" s="1">
        <v>1995.5</v>
      </c>
      <c r="B149" s="16">
        <v>10208.799999999999</v>
      </c>
      <c r="C149" s="17">
        <v>75.489000000000004</v>
      </c>
      <c r="D149" s="10">
        <v>5020.5</v>
      </c>
      <c r="E149" s="17">
        <v>1291.9000000000001</v>
      </c>
      <c r="F149" s="17">
        <v>198807</v>
      </c>
      <c r="G149" s="18">
        <v>200348290.5</v>
      </c>
      <c r="H149" s="11">
        <v>58.326000000000001</v>
      </c>
      <c r="I149" s="11">
        <v>5.8</v>
      </c>
      <c r="J149" s="10">
        <v>8.0500000000000007</v>
      </c>
      <c r="K149" s="18">
        <v>6.33</v>
      </c>
      <c r="L149" s="11">
        <v>104.874</v>
      </c>
      <c r="M149" s="10">
        <v>124934</v>
      </c>
      <c r="N149" s="19">
        <v>176.62924303483808</v>
      </c>
      <c r="O149" s="19">
        <v>234.30063754700376</v>
      </c>
      <c r="P149" s="19">
        <v>182.19218697023237</v>
      </c>
      <c r="Q149" s="20">
        <v>22.199891922512652</v>
      </c>
      <c r="R149" s="18"/>
      <c r="S149" s="18"/>
      <c r="T149" s="18"/>
      <c r="U149" s="18">
        <f>J149-K149</f>
        <v>1.7200000000000006</v>
      </c>
      <c r="V149" s="21">
        <f>100*LN(L149*M149/F149)</f>
        <v>418.82107225720426</v>
      </c>
      <c r="W149" s="22">
        <f>100*LN(Q149)</f>
        <v>310.00874205110972</v>
      </c>
      <c r="X149" s="22">
        <f xml:space="preserve"> 100*LN((1000000/52)*N149/F149)</f>
        <v>283.82299190907736</v>
      </c>
      <c r="Y149" s="22">
        <f xml:space="preserve"> 100*LN((1000000000/52)*O149/G149)</f>
        <v>311.30593225043049</v>
      </c>
      <c r="Z149" s="22">
        <f xml:space="preserve"> 100*LN((1000000/52)*P149/F149)</f>
        <v>286.92391578246117</v>
      </c>
      <c r="AA149" s="22"/>
      <c r="AB149" s="20">
        <f t="shared" si="16"/>
        <v>147</v>
      </c>
      <c r="AC149" s="20">
        <f>400*(LN(B149/F149)-LN(B148/F148))</f>
        <v>2.3821200875293158</v>
      </c>
      <c r="AD149" s="18">
        <f>(LN((D149/C149)/F149)-LN((D148/C148)/F148))*400</f>
        <v>2.3273351300694856</v>
      </c>
      <c r="AE149" s="18">
        <f>(LN((E149/C149)/F149)-LN((E148/C148)/F148))*400</f>
        <v>3.8817362903017738</v>
      </c>
      <c r="AF149" s="18">
        <f>400*(LN(C149)-LN(C148))</f>
        <v>1.896153489986574</v>
      </c>
      <c r="AG149" s="18">
        <f>(LN(H149/C149)-LN(H148/C148))*400</f>
        <v>0.25618239188802683</v>
      </c>
      <c r="AH149" s="18">
        <f>I149</f>
        <v>5.8</v>
      </c>
      <c r="AI149" s="18">
        <f>U149</f>
        <v>1.7200000000000006</v>
      </c>
      <c r="AJ149" s="23">
        <f t="shared" si="12"/>
        <v>3.3541385796150394</v>
      </c>
      <c r="AK149" s="18">
        <f t="shared" si="17"/>
        <v>5.952518787929364</v>
      </c>
      <c r="AL149" s="18">
        <f t="shared" si="13"/>
        <v>5.3593104178920044</v>
      </c>
      <c r="AM149" s="18">
        <f t="shared" si="14"/>
        <v>3.3736594998416649</v>
      </c>
      <c r="AN149" s="18">
        <f t="shared" si="15"/>
        <v>5.4594193000771156</v>
      </c>
      <c r="AO149" s="20">
        <v>5.6</v>
      </c>
      <c r="AP149" s="20">
        <v>5.5</v>
      </c>
      <c r="AQ149" s="20">
        <v>5.5</v>
      </c>
      <c r="AR149" s="20">
        <v>5.5</v>
      </c>
      <c r="AS149" s="5"/>
      <c r="AT149" s="5"/>
      <c r="AU149" s="5"/>
      <c r="AV149" s="5"/>
    </row>
    <row r="150" spans="1:48" x14ac:dyDescent="0.25">
      <c r="A150" s="1">
        <v>1995.75</v>
      </c>
      <c r="B150" s="16">
        <v>10281.200000000001</v>
      </c>
      <c r="C150" s="17">
        <v>75.861000000000004</v>
      </c>
      <c r="D150" s="10">
        <v>5077.8999999999996</v>
      </c>
      <c r="E150" s="17">
        <v>1317.2</v>
      </c>
      <c r="F150" s="17">
        <v>199352</v>
      </c>
      <c r="G150" s="18">
        <v>200870224</v>
      </c>
      <c r="H150" s="11">
        <v>58.805999999999997</v>
      </c>
      <c r="I150" s="11">
        <v>5.72</v>
      </c>
      <c r="J150" s="10">
        <v>7.64</v>
      </c>
      <c r="K150" s="18">
        <v>5.9</v>
      </c>
      <c r="L150" s="11">
        <v>104.827</v>
      </c>
      <c r="M150" s="10">
        <v>125221</v>
      </c>
      <c r="N150" s="19">
        <v>177.04945376594065</v>
      </c>
      <c r="O150" s="19">
        <v>234.24180840603051</v>
      </c>
      <c r="P150" s="19">
        <v>182.51676371772288</v>
      </c>
      <c r="Q150" s="20">
        <v>22.096945242864553</v>
      </c>
      <c r="R150" s="18"/>
      <c r="S150" s="18"/>
      <c r="T150" s="18"/>
      <c r="U150" s="18">
        <f>J150-K150</f>
        <v>1.7399999999999993</v>
      </c>
      <c r="V150" s="21">
        <f>100*LN(L150*M150/F150)</f>
        <v>418.73194421399012</v>
      </c>
      <c r="W150" s="22">
        <f>100*LN(Q150)</f>
        <v>309.5439374665076</v>
      </c>
      <c r="X150" s="22">
        <f xml:space="preserve"> 100*LN((1000000/52)*N150/F150)</f>
        <v>283.78685473742485</v>
      </c>
      <c r="Y150" s="22">
        <f xml:space="preserve"> 100*LN((1000000000/52)*O150/G150)</f>
        <v>311.02064636615489</v>
      </c>
      <c r="Z150" s="22">
        <f xml:space="preserve"> 100*LN((1000000/52)*P150/F150)</f>
        <v>286.82814788092685</v>
      </c>
      <c r="AA150" s="22"/>
      <c r="AB150" s="20">
        <f t="shared" si="16"/>
        <v>148</v>
      </c>
      <c r="AC150" s="20">
        <f>400*(LN(B150/F150)-LN(B149/F149))</f>
        <v>1.7317159125903814</v>
      </c>
      <c r="AD150" s="18">
        <f>(LN((D150/C150)/F150)-LN((D149/C149)/F149))*400</f>
        <v>1.4859561482140293</v>
      </c>
      <c r="AE150" s="18">
        <f>(LN((E150/C150)/F150)-LN((E149/C149)/F149))*400</f>
        <v>4.6963595790792567</v>
      </c>
      <c r="AF150" s="18">
        <f>400*(LN(C150)-LN(C149))</f>
        <v>1.9663072301696616</v>
      </c>
      <c r="AG150" s="18">
        <f>(LN(H150/C150)-LN(H149/C149))*400</f>
        <v>1.3120637490745546</v>
      </c>
      <c r="AH150" s="18">
        <f>I150</f>
        <v>5.72</v>
      </c>
      <c r="AI150" s="18">
        <f>U150</f>
        <v>1.7399999999999993</v>
      </c>
      <c r="AJ150" s="23">
        <f t="shared" si="12"/>
        <v>3.2650105364008937</v>
      </c>
      <c r="AK150" s="18">
        <f t="shared" si="17"/>
        <v>5.9163816162768512</v>
      </c>
      <c r="AL150" s="18">
        <f t="shared" si="13"/>
        <v>5.0740245336164094</v>
      </c>
      <c r="AM150" s="18">
        <f t="shared" si="14"/>
        <v>2.9088549152395444</v>
      </c>
      <c r="AN150" s="18">
        <f t="shared" si="15"/>
        <v>5.3636513985427996</v>
      </c>
      <c r="AO150" s="20">
        <v>5.0999999999999996</v>
      </c>
      <c r="AP150" s="20">
        <v>5</v>
      </c>
      <c r="AQ150" s="20">
        <v>5</v>
      </c>
      <c r="AR150" s="20">
        <v>5</v>
      </c>
      <c r="AS150" s="5"/>
      <c r="AT150" s="5"/>
      <c r="AU150" s="5"/>
      <c r="AV150" s="5"/>
    </row>
    <row r="151" spans="1:48" x14ac:dyDescent="0.25">
      <c r="A151" s="1">
        <v>1996</v>
      </c>
      <c r="B151" s="16">
        <v>10348.700000000001</v>
      </c>
      <c r="C151" s="17">
        <v>76.272000000000006</v>
      </c>
      <c r="D151" s="10">
        <v>5153.8</v>
      </c>
      <c r="E151" s="17">
        <v>1348.3</v>
      </c>
      <c r="F151" s="17">
        <v>199776</v>
      </c>
      <c r="G151" s="18">
        <v>201282598.5</v>
      </c>
      <c r="H151" s="11">
        <v>59.476999999999997</v>
      </c>
      <c r="I151" s="11">
        <v>5.37</v>
      </c>
      <c r="J151" s="10">
        <v>7.71</v>
      </c>
      <c r="K151" s="18">
        <v>5.91</v>
      </c>
      <c r="L151" s="11">
        <v>104.273</v>
      </c>
      <c r="M151" s="10">
        <v>125542</v>
      </c>
      <c r="N151" s="19">
        <v>177.33078893345487</v>
      </c>
      <c r="O151" s="19">
        <v>233.61828557561338</v>
      </c>
      <c r="P151" s="19">
        <v>182.85059722584379</v>
      </c>
      <c r="Q151" s="20">
        <v>21.909843777737159</v>
      </c>
      <c r="R151" s="18"/>
      <c r="S151" s="18"/>
      <c r="T151" s="18"/>
      <c r="U151" s="18">
        <f>J151-K151</f>
        <v>1.7999999999999998</v>
      </c>
      <c r="V151" s="21">
        <f>100*LN(L151*M151/F151)</f>
        <v>418.24560849067905</v>
      </c>
      <c r="W151" s="22">
        <f>100*LN(Q151)</f>
        <v>308.69360234010861</v>
      </c>
      <c r="X151" s="22">
        <f xml:space="preserve"> 100*LN((1000000/52)*N151/F151)</f>
        <v>283.733167397236</v>
      </c>
      <c r="Y151" s="22">
        <f xml:space="preserve"> 100*LN((1000000000/52)*O151/G151)</f>
        <v>310.54902022786075</v>
      </c>
      <c r="Z151" s="22">
        <f xml:space="preserve"> 100*LN((1000000/52)*P151/F151)</f>
        <v>286.79842323178514</v>
      </c>
      <c r="AA151" s="22"/>
      <c r="AB151" s="20">
        <f t="shared" si="16"/>
        <v>149</v>
      </c>
      <c r="AC151" s="20">
        <f>400*(LN(B151/F151)-LN(B150/F150))</f>
        <v>1.7677162918223743</v>
      </c>
      <c r="AD151" s="18">
        <f>(LN((D151/C151)/F151)-LN((D150/C150)/F150))*400</f>
        <v>2.9234815048301499</v>
      </c>
      <c r="AE151" s="18">
        <f>(LN((E151/C151)/F151)-LN((E150/C150)/F150))*400</f>
        <v>6.3233822122356287</v>
      </c>
      <c r="AF151" s="18">
        <f>400*(LN(C151)-LN(C150))</f>
        <v>2.1612720443624056</v>
      </c>
      <c r="AG151" s="18">
        <f>(LN(H151/C151)-LN(H150/C150))*400</f>
        <v>2.3770450288940537</v>
      </c>
      <c r="AH151" s="18">
        <f>I151</f>
        <v>5.37</v>
      </c>
      <c r="AI151" s="18">
        <f>U151</f>
        <v>1.7999999999999998</v>
      </c>
      <c r="AJ151" s="23">
        <f t="shared" si="12"/>
        <v>2.7786748130898218</v>
      </c>
      <c r="AK151" s="18">
        <f t="shared" si="17"/>
        <v>5.862694276088007</v>
      </c>
      <c r="AL151" s="18">
        <f t="shared" si="13"/>
        <v>4.6023983953222682</v>
      </c>
      <c r="AM151" s="18">
        <f t="shared" si="14"/>
        <v>2.058519788840556</v>
      </c>
      <c r="AN151" s="18">
        <f t="shared" si="15"/>
        <v>5.3339267494010869</v>
      </c>
      <c r="AO151" s="20">
        <v>5.3</v>
      </c>
      <c r="AP151" s="20">
        <v>5</v>
      </c>
      <c r="AQ151" s="20">
        <v>5</v>
      </c>
      <c r="AR151" s="20">
        <v>4.95</v>
      </c>
      <c r="AS151" s="5"/>
      <c r="AT151" s="5"/>
      <c r="AU151" s="5"/>
      <c r="AV151" s="5"/>
    </row>
    <row r="152" spans="1:48" x14ac:dyDescent="0.25">
      <c r="A152" s="1">
        <v>1996.25</v>
      </c>
      <c r="B152" s="16">
        <v>10529.4</v>
      </c>
      <c r="C152" s="17">
        <v>76.561999999999998</v>
      </c>
      <c r="D152" s="10">
        <v>5244.1</v>
      </c>
      <c r="E152" s="17">
        <v>1388</v>
      </c>
      <c r="F152" s="17">
        <v>200279</v>
      </c>
      <c r="G152" s="18">
        <v>201773973</v>
      </c>
      <c r="H152" s="11">
        <v>60.003</v>
      </c>
      <c r="I152" s="11">
        <v>5.24</v>
      </c>
      <c r="J152" s="10">
        <v>8.3000000000000007</v>
      </c>
      <c r="K152" s="18">
        <v>6.71</v>
      </c>
      <c r="L152" s="11">
        <v>104.62</v>
      </c>
      <c r="M152" s="10">
        <v>126280</v>
      </c>
      <c r="N152" s="19">
        <v>179.0564877826271</v>
      </c>
      <c r="O152" s="19">
        <v>236.38320917566952</v>
      </c>
      <c r="P152" s="19">
        <v>184.46109460177993</v>
      </c>
      <c r="Q152" s="20">
        <v>22.070071358679652</v>
      </c>
      <c r="R152" s="18"/>
      <c r="S152" s="18"/>
      <c r="T152" s="18"/>
      <c r="U152" s="18">
        <f>J152-K152</f>
        <v>1.5900000000000007</v>
      </c>
      <c r="V152" s="21">
        <f>100*LN(L152*M152/F152)</f>
        <v>418.91250071927635</v>
      </c>
      <c r="W152" s="22">
        <f>100*LN(Q152)</f>
        <v>309.4222453552029</v>
      </c>
      <c r="X152" s="22">
        <f xml:space="preserve"> 100*LN((1000000/52)*N152/F152)</f>
        <v>284.45014962235268</v>
      </c>
      <c r="Y152" s="22">
        <f xml:space="preserve"> 100*LN((1000000000/52)*O152/G152)</f>
        <v>311.48176908647207</v>
      </c>
      <c r="Z152" s="22">
        <f xml:space="preserve"> 100*LN((1000000/52)*P152/F152)</f>
        <v>287.42387378386815</v>
      </c>
      <c r="AA152" s="22"/>
      <c r="AB152" s="20">
        <f t="shared" si="16"/>
        <v>150</v>
      </c>
      <c r="AC152" s="20">
        <f>400*(LN(B152/F152)-LN(B151/F151))</f>
        <v>5.9183123790008452</v>
      </c>
      <c r="AD152" s="18">
        <f>(LN((D152/C152)/F152)-LN((D151/C151)/F151))*400</f>
        <v>4.4238805054721553</v>
      </c>
      <c r="AE152" s="18">
        <f>(LN((E152/C152)/F152)-LN((E151/C151)/F151))*400</f>
        <v>9.0838780894216598</v>
      </c>
      <c r="AF152" s="18">
        <f>400*(LN(C152)-LN(C151))</f>
        <v>1.5179886572024515</v>
      </c>
      <c r="AG152" s="18">
        <f>(LN(H152/C152)-LN(H151/C151))*400</f>
        <v>2.0039624523589761</v>
      </c>
      <c r="AH152" s="18">
        <f>I152</f>
        <v>5.24</v>
      </c>
      <c r="AI152" s="18">
        <f>U152</f>
        <v>1.5900000000000007</v>
      </c>
      <c r="AJ152" s="23">
        <f t="shared" si="12"/>
        <v>3.4455670416871271</v>
      </c>
      <c r="AK152" s="18">
        <f t="shared" si="17"/>
        <v>6.5796765012046876</v>
      </c>
      <c r="AL152" s="18">
        <f t="shared" si="13"/>
        <v>5.5351472539335873</v>
      </c>
      <c r="AM152" s="18">
        <f t="shared" si="14"/>
        <v>2.7871628039348479</v>
      </c>
      <c r="AN152" s="18">
        <f t="shared" si="15"/>
        <v>5.9593773014840963</v>
      </c>
      <c r="AO152" s="20">
        <v>5.3</v>
      </c>
      <c r="AP152" s="20">
        <v>5.5</v>
      </c>
      <c r="AQ152" s="20">
        <v>5.5</v>
      </c>
      <c r="AR152" s="20">
        <v>5.5</v>
      </c>
      <c r="AS152" s="5"/>
      <c r="AT152" s="5"/>
      <c r="AU152" s="5"/>
      <c r="AV152" s="5"/>
    </row>
    <row r="153" spans="1:48" x14ac:dyDescent="0.25">
      <c r="A153" s="1">
        <v>1996.5</v>
      </c>
      <c r="B153" s="16">
        <v>10626.8</v>
      </c>
      <c r="C153" s="17">
        <v>76.778000000000006</v>
      </c>
      <c r="D153" s="10">
        <v>5298.3</v>
      </c>
      <c r="E153" s="17">
        <v>1423.4</v>
      </c>
      <c r="F153" s="17">
        <v>200850</v>
      </c>
      <c r="G153" s="18">
        <v>202333347.5</v>
      </c>
      <c r="H153" s="11">
        <v>60.46</v>
      </c>
      <c r="I153" s="11">
        <v>5.31</v>
      </c>
      <c r="J153" s="10">
        <v>8.2899999999999991</v>
      </c>
      <c r="K153" s="18">
        <v>6.78</v>
      </c>
      <c r="L153" s="11">
        <v>104.809</v>
      </c>
      <c r="M153" s="10">
        <v>127218</v>
      </c>
      <c r="N153" s="19">
        <v>180.54260436228174</v>
      </c>
      <c r="O153" s="19">
        <v>238.43781191072048</v>
      </c>
      <c r="P153" s="19">
        <v>185.82808104685205</v>
      </c>
      <c r="Q153" s="20">
        <v>22.174372193952486</v>
      </c>
      <c r="R153" s="18"/>
      <c r="S153" s="18"/>
      <c r="T153" s="18"/>
      <c r="U153" s="18">
        <f>J153-K153</f>
        <v>1.5099999999999989</v>
      </c>
      <c r="V153" s="21">
        <f>100*LN(L153*M153/F153)</f>
        <v>419.54834355854223</v>
      </c>
      <c r="W153" s="22">
        <f>100*LN(Q153)</f>
        <v>309.89372163609318</v>
      </c>
      <c r="X153" s="22">
        <f xml:space="preserve"> 100*LN((1000000/52)*N153/F153)</f>
        <v>284.99199847645156</v>
      </c>
      <c r="Y153" s="22">
        <f xml:space="preserve"> 100*LN((1000000000/52)*O153/G153)</f>
        <v>312.0703517615338</v>
      </c>
      <c r="Z153" s="22">
        <f xml:space="preserve"> 100*LN((1000000/52)*P153/F153)</f>
        <v>287.87751504371528</v>
      </c>
      <c r="AA153" s="22"/>
      <c r="AB153" s="20">
        <f t="shared" si="16"/>
        <v>151</v>
      </c>
      <c r="AC153" s="20">
        <f>400*(LN(B153/F153)-LN(B152/F152))</f>
        <v>2.5443205581424877</v>
      </c>
      <c r="AD153" s="18">
        <f>(LN((D153/C153)/F153)-LN((D152/C152)/F152))*400</f>
        <v>1.8472568849649207</v>
      </c>
      <c r="AE153" s="18">
        <f>(LN((E153/C153)/F153)-LN((E152/C152)/F152))*400</f>
        <v>7.8081107019329465</v>
      </c>
      <c r="AF153" s="18">
        <f>400*(LN(C153)-LN(C152))</f>
        <v>1.1269082711166334</v>
      </c>
      <c r="AG153" s="18">
        <f>(LN(H153/C153)-LN(H152/C152))*400</f>
        <v>1.9080630805514143</v>
      </c>
      <c r="AH153" s="18">
        <f>I153</f>
        <v>5.31</v>
      </c>
      <c r="AI153" s="18">
        <f>U153</f>
        <v>1.5099999999999989</v>
      </c>
      <c r="AJ153" s="23">
        <f t="shared" si="12"/>
        <v>4.0814098809530037</v>
      </c>
      <c r="AK153" s="18">
        <f t="shared" si="17"/>
        <v>7.1215253553035609</v>
      </c>
      <c r="AL153" s="18">
        <f t="shared" si="13"/>
        <v>6.1237299289953171</v>
      </c>
      <c r="AM153" s="18">
        <f t="shared" si="14"/>
        <v>3.2586390848251199</v>
      </c>
      <c r="AN153" s="18">
        <f t="shared" si="15"/>
        <v>6.4130185613312278</v>
      </c>
      <c r="AO153" s="20">
        <v>5.4</v>
      </c>
      <c r="AP153" s="20">
        <v>5.5</v>
      </c>
      <c r="AQ153" s="20">
        <v>5.5</v>
      </c>
      <c r="AR153" s="20">
        <v>5.4</v>
      </c>
      <c r="AS153" s="5"/>
      <c r="AT153" s="5"/>
      <c r="AU153" s="5"/>
      <c r="AV153" s="5"/>
    </row>
    <row r="154" spans="1:48" x14ac:dyDescent="0.25">
      <c r="A154" s="1">
        <v>1996.75</v>
      </c>
      <c r="B154" s="16">
        <v>10739.1</v>
      </c>
      <c r="C154" s="17">
        <v>77.168000000000006</v>
      </c>
      <c r="D154" s="10">
        <v>5376.1</v>
      </c>
      <c r="E154" s="17">
        <v>1445.3</v>
      </c>
      <c r="F154" s="17">
        <v>201457</v>
      </c>
      <c r="G154" s="18">
        <v>202928722</v>
      </c>
      <c r="H154" s="11">
        <v>60.805999999999997</v>
      </c>
      <c r="I154" s="11">
        <v>5.28</v>
      </c>
      <c r="J154" s="10">
        <v>7.92</v>
      </c>
      <c r="K154" s="18">
        <v>6.35</v>
      </c>
      <c r="L154" s="11">
        <v>104.998</v>
      </c>
      <c r="M154" s="10">
        <v>127840</v>
      </c>
      <c r="N154" s="19">
        <v>182.59994857187851</v>
      </c>
      <c r="O154" s="19">
        <v>240.74957480581404</v>
      </c>
      <c r="P154" s="19">
        <v>187.86852710123642</v>
      </c>
      <c r="Q154" s="20">
        <v>22.329037850767364</v>
      </c>
      <c r="R154" s="18"/>
      <c r="S154" s="18"/>
      <c r="T154" s="18"/>
      <c r="U154" s="18">
        <f>J154-K154</f>
        <v>1.5700000000000003</v>
      </c>
      <c r="V154" s="21">
        <f>100*LN(L154*M154/F154)</f>
        <v>419.91448252649309</v>
      </c>
      <c r="W154" s="22">
        <f>100*LN(Q154)</f>
        <v>310.58879771838332</v>
      </c>
      <c r="X154" s="22">
        <f xml:space="preserve"> 100*LN((1000000/52)*N154/F154)</f>
        <v>285.82332878078358</v>
      </c>
      <c r="Y154" s="22">
        <f xml:space="preserve"> 100*LN((1000000000/52)*O154/G154)</f>
        <v>312.74140507231687</v>
      </c>
      <c r="Z154" s="22">
        <f xml:space="preserve"> 100*LN((1000000/52)*P154/F154)</f>
        <v>288.6677995549922</v>
      </c>
      <c r="AA154" s="22"/>
      <c r="AB154" s="20">
        <f t="shared" si="16"/>
        <v>152</v>
      </c>
      <c r="AC154" s="20">
        <f>400*(LN(B154/F154)-LN(B153/F153))</f>
        <v>2.9978304621081975</v>
      </c>
      <c r="AD154" s="18">
        <f>(LN((D154/C154)/F154)-LN((D153/C153)/F153))*400</f>
        <v>2.5971476007470073</v>
      </c>
      <c r="AE154" s="18">
        <f>(LN((E154/C154)/F154)-LN((E153/C153)/F153))*400</f>
        <v>2.8736862965864418</v>
      </c>
      <c r="AF154" s="18">
        <f>400*(LN(C154)-LN(C153))</f>
        <v>2.0266890173392227</v>
      </c>
      <c r="AG154" s="18">
        <f>(LN(H154/C154)-LN(H153/C153))*400</f>
        <v>0.25590256760831265</v>
      </c>
      <c r="AH154" s="18">
        <f>I154</f>
        <v>5.28</v>
      </c>
      <c r="AI154" s="18">
        <f>U154</f>
        <v>1.5700000000000003</v>
      </c>
      <c r="AJ154" s="23">
        <f t="shared" si="12"/>
        <v>4.4475488489038639</v>
      </c>
      <c r="AK154" s="18">
        <f t="shared" si="17"/>
        <v>7.9528556596355884</v>
      </c>
      <c r="AL154" s="18">
        <f t="shared" si="13"/>
        <v>6.7947832397783827</v>
      </c>
      <c r="AM154" s="18">
        <f t="shared" si="14"/>
        <v>3.9537151671152628</v>
      </c>
      <c r="AN154" s="18">
        <f t="shared" si="15"/>
        <v>7.2033030726081506</v>
      </c>
      <c r="AO154" s="20">
        <v>5.3</v>
      </c>
      <c r="AP154" s="20">
        <v>5.3</v>
      </c>
      <c r="AQ154" s="20">
        <v>5.3</v>
      </c>
      <c r="AR154" s="20">
        <v>5.3</v>
      </c>
      <c r="AS154" s="5"/>
      <c r="AT154" s="5"/>
      <c r="AU154" s="5"/>
      <c r="AV154" s="5"/>
    </row>
    <row r="155" spans="1:48" x14ac:dyDescent="0.25">
      <c r="A155" s="1">
        <v>1997</v>
      </c>
      <c r="B155" s="16">
        <v>10820.9</v>
      </c>
      <c r="C155" s="17">
        <v>77.647000000000006</v>
      </c>
      <c r="D155" s="10">
        <v>5456.7</v>
      </c>
      <c r="E155" s="17">
        <v>1472.2</v>
      </c>
      <c r="F155" s="17">
        <v>202396</v>
      </c>
      <c r="G155" s="18">
        <v>203859432</v>
      </c>
      <c r="H155" s="11">
        <v>61.512</v>
      </c>
      <c r="I155" s="11">
        <v>5.28</v>
      </c>
      <c r="J155" s="10">
        <v>8.07</v>
      </c>
      <c r="K155" s="18">
        <v>6.57</v>
      </c>
      <c r="L155" s="11">
        <v>105.096</v>
      </c>
      <c r="M155" s="10">
        <v>128496</v>
      </c>
      <c r="N155" s="19">
        <v>184.16604050696475</v>
      </c>
      <c r="O155" s="19">
        <v>241.77604072186699</v>
      </c>
      <c r="P155" s="19">
        <v>189.56382092536074</v>
      </c>
      <c r="Q155" s="20">
        <v>22.396747491996756</v>
      </c>
      <c r="R155" s="18"/>
      <c r="S155" s="18"/>
      <c r="T155" s="18"/>
      <c r="U155" s="18">
        <f>J155-K155</f>
        <v>1.5</v>
      </c>
      <c r="V155" s="21">
        <f>100*LN(L155*M155/F155)</f>
        <v>420.05458192411407</v>
      </c>
      <c r="W155" s="22">
        <f>100*LN(Q155)</f>
        <v>310.89157470681272</v>
      </c>
      <c r="X155" s="22">
        <f xml:space="preserve"> 100*LN((1000000/52)*N155/F155)</f>
        <v>286.21231307843726</v>
      </c>
      <c r="Y155" s="22">
        <f xml:space="preserve"> 100*LN((1000000000/52)*O155/G155)</f>
        <v>312.70927089896344</v>
      </c>
      <c r="Z155" s="22">
        <f xml:space="preserve"> 100*LN((1000000/52)*P155/F155)</f>
        <v>289.10111397371901</v>
      </c>
      <c r="AA155" s="22"/>
      <c r="AB155" s="20">
        <f t="shared" si="16"/>
        <v>153</v>
      </c>
      <c r="AC155" s="20">
        <f>400*(LN(B155/F155)-LN(B154/F154))</f>
        <v>1.1751789231761123</v>
      </c>
      <c r="AD155" s="18">
        <f>(LN((D155/C155)/F155)-LN((D154/C154)/F154))*400</f>
        <v>1.6170965239325596</v>
      </c>
      <c r="AE155" s="18">
        <f>(LN((E155/C155)/F155)-LN((E154/C154)/F154))*400</f>
        <v>3.0410809144790107</v>
      </c>
      <c r="AF155" s="18">
        <f>400*(LN(C155)-LN(C154))</f>
        <v>2.4752202486158836</v>
      </c>
      <c r="AG155" s="18">
        <f>(LN(H155/C155)-LN(H154/C154))*400</f>
        <v>2.1423035178634642</v>
      </c>
      <c r="AH155" s="18">
        <f>I155</f>
        <v>5.28</v>
      </c>
      <c r="AI155" s="18">
        <f>U155</f>
        <v>1.5</v>
      </c>
      <c r="AJ155" s="23">
        <f t="shared" si="12"/>
        <v>4.58764824652485</v>
      </c>
      <c r="AK155" s="18">
        <f t="shared" si="17"/>
        <v>8.3418399572892667</v>
      </c>
      <c r="AL155" s="18">
        <f t="shared" si="13"/>
        <v>6.7626490664249559</v>
      </c>
      <c r="AM155" s="18">
        <f t="shared" si="14"/>
        <v>4.2564921555446631</v>
      </c>
      <c r="AN155" s="18">
        <f t="shared" si="15"/>
        <v>7.6366174913349596</v>
      </c>
      <c r="AO155" s="20">
        <v>5.5</v>
      </c>
      <c r="AP155" s="20">
        <v>5.7</v>
      </c>
      <c r="AQ155" s="20">
        <v>5.8</v>
      </c>
      <c r="AR155" s="20">
        <v>5.7</v>
      </c>
      <c r="AS155" s="5"/>
      <c r="AT155" s="5"/>
      <c r="AU155" s="5"/>
      <c r="AV155" s="5"/>
    </row>
    <row r="156" spans="1:48" x14ac:dyDescent="0.25">
      <c r="A156" s="1">
        <v>1997.25</v>
      </c>
      <c r="B156" s="16">
        <v>10984.2</v>
      </c>
      <c r="C156" s="17">
        <v>77.856999999999999</v>
      </c>
      <c r="D156" s="10">
        <v>5495.1</v>
      </c>
      <c r="E156" s="17">
        <v>1501.5</v>
      </c>
      <c r="F156" s="17">
        <v>202835</v>
      </c>
      <c r="G156" s="18">
        <v>204290142</v>
      </c>
      <c r="H156" s="11">
        <v>62.073999999999998</v>
      </c>
      <c r="I156" s="11">
        <v>5.52</v>
      </c>
      <c r="J156" s="10">
        <v>8.19</v>
      </c>
      <c r="K156" s="18">
        <v>6.7</v>
      </c>
      <c r="L156" s="11">
        <v>104.997</v>
      </c>
      <c r="M156" s="10">
        <v>129340</v>
      </c>
      <c r="N156" s="19">
        <v>185.03175812260966</v>
      </c>
      <c r="O156" s="19">
        <v>242.97775154398335</v>
      </c>
      <c r="P156" s="19">
        <v>190.38823729054789</v>
      </c>
      <c r="Q156" s="20">
        <v>22.448407580239689</v>
      </c>
      <c r="R156" s="18"/>
      <c r="S156" s="18"/>
      <c r="T156" s="18"/>
      <c r="U156" s="18">
        <f>J156-K156</f>
        <v>1.4899999999999993</v>
      </c>
      <c r="V156" s="21">
        <f>100*LN(L156*M156/F156)</f>
        <v>420.39835336866452</v>
      </c>
      <c r="W156" s="22">
        <f>100*LN(Q156)</f>
        <v>311.12196798346059</v>
      </c>
      <c r="X156" s="22">
        <f xml:space="preserve"> 100*LN((1000000/52)*N156/F156)</f>
        <v>286.46461956212306</v>
      </c>
      <c r="Y156" s="22">
        <f xml:space="preserve"> 100*LN((1000000000/52)*O156/G156)</f>
        <v>312.99401940278199</v>
      </c>
      <c r="Z156" s="22">
        <f xml:space="preserve"> 100*LN((1000000/52)*P156/F156)</f>
        <v>289.31840612607965</v>
      </c>
      <c r="AA156" s="22"/>
      <c r="AB156" s="20">
        <f t="shared" si="16"/>
        <v>154</v>
      </c>
      <c r="AC156" s="20">
        <f>400*(LN(B156/F156)-LN(B155/F155))</f>
        <v>5.1247044263003971</v>
      </c>
      <c r="AD156" s="18">
        <f>(LN((D156/C156)/F156)-LN((D155/C155)/F155))*400</f>
        <v>0.85800461770446645</v>
      </c>
      <c r="AE156" s="18">
        <f>(LN((E156/C156)/F156)-LN((E155/C155)/F155))*400</f>
        <v>5.9356658890656888</v>
      </c>
      <c r="AF156" s="18">
        <f>400*(LN(C156)-LN(C155))</f>
        <v>1.0803587182824259</v>
      </c>
      <c r="AG156" s="18">
        <f>(LN(H156/C156)-LN(H155/C155))*400</f>
        <v>2.5576188775915831</v>
      </c>
      <c r="AH156" s="18">
        <f>I156</f>
        <v>5.52</v>
      </c>
      <c r="AI156" s="18">
        <f>U156</f>
        <v>1.4899999999999993</v>
      </c>
      <c r="AJ156" s="23">
        <f t="shared" si="12"/>
        <v>4.9314196910752912</v>
      </c>
      <c r="AK156" s="18">
        <f t="shared" si="17"/>
        <v>8.5941464409750665</v>
      </c>
      <c r="AL156" s="18">
        <f t="shared" si="13"/>
        <v>7.0473975702435041</v>
      </c>
      <c r="AM156" s="18">
        <f t="shared" si="14"/>
        <v>4.4868854321925369</v>
      </c>
      <c r="AN156" s="18">
        <f t="shared" si="15"/>
        <v>7.8539096436956015</v>
      </c>
      <c r="AO156" s="20">
        <v>5.6</v>
      </c>
      <c r="AP156" s="20">
        <v>5.8</v>
      </c>
      <c r="AQ156" s="20">
        <v>5.8</v>
      </c>
      <c r="AR156" s="20">
        <v>5.6</v>
      </c>
      <c r="AS156" s="5"/>
      <c r="AT156" s="5"/>
      <c r="AU156" s="5"/>
      <c r="AV156" s="5"/>
    </row>
    <row r="157" spans="1:48" x14ac:dyDescent="0.25">
      <c r="A157" s="1">
        <v>1997.5</v>
      </c>
      <c r="B157" s="16">
        <v>11124</v>
      </c>
      <c r="C157" s="17">
        <v>78.135000000000005</v>
      </c>
      <c r="D157" s="10">
        <v>5603.5</v>
      </c>
      <c r="E157" s="17">
        <v>1557.4</v>
      </c>
      <c r="F157" s="17">
        <v>203367</v>
      </c>
      <c r="G157" s="18">
        <v>204813852</v>
      </c>
      <c r="H157" s="11">
        <v>62.706000000000003</v>
      </c>
      <c r="I157" s="11">
        <v>5.53</v>
      </c>
      <c r="J157" s="10">
        <v>7.76</v>
      </c>
      <c r="K157" s="18">
        <v>6.24</v>
      </c>
      <c r="L157" s="11">
        <v>105.08199999999999</v>
      </c>
      <c r="M157" s="10">
        <v>129950</v>
      </c>
      <c r="N157" s="19">
        <v>186.08032353993633</v>
      </c>
      <c r="O157" s="19">
        <v>244.36389365447337</v>
      </c>
      <c r="P157" s="19">
        <v>191.3401397096751</v>
      </c>
      <c r="Q157" s="20">
        <v>22.511596448541795</v>
      </c>
      <c r="R157" s="18"/>
      <c r="S157" s="18"/>
      <c r="T157" s="18"/>
      <c r="U157" s="18">
        <f>J157-K157</f>
        <v>1.5199999999999996</v>
      </c>
      <c r="V157" s="21">
        <f>100*LN(L157*M157/F157)</f>
        <v>420.68785302774205</v>
      </c>
      <c r="W157" s="22">
        <f>100*LN(Q157)</f>
        <v>311.40305741515601</v>
      </c>
      <c r="X157" s="22">
        <f xml:space="preserve"> 100*LN((1000000/52)*N157/F157)</f>
        <v>286.76777593198267</v>
      </c>
      <c r="Y157" s="22">
        <f xml:space="preserve"> 100*LN((1000000000/52)*O157/G157)</f>
        <v>313.30685145494732</v>
      </c>
      <c r="Z157" s="22">
        <f xml:space="preserve"> 100*LN((1000000/52)*P157/F157)</f>
        <v>289.55520122510478</v>
      </c>
      <c r="AA157" s="22"/>
      <c r="AB157" s="20">
        <f t="shared" si="16"/>
        <v>155</v>
      </c>
      <c r="AC157" s="20">
        <f>400*(LN(B157/F157)-LN(B156/F156))</f>
        <v>4.0110687429995906</v>
      </c>
      <c r="AD157" s="18">
        <f>(LN((D157/C157)/F157)-LN((D156/C156)/F156))*400</f>
        <v>5.3403757700266397</v>
      </c>
      <c r="AE157" s="18">
        <f>(LN((E157/C157)/F157)-LN((E156/C156)/F156))*400</f>
        <v>12.147791474706082</v>
      </c>
      <c r="AF157" s="18">
        <f>400*(LN(C157)-LN(C156))</f>
        <v>1.4257156485612654</v>
      </c>
      <c r="AG157" s="18">
        <f>(LN(H157/C157)-LN(H156/C156))*400</f>
        <v>2.6262503997817266</v>
      </c>
      <c r="AH157" s="18">
        <f>I157</f>
        <v>5.53</v>
      </c>
      <c r="AI157" s="18">
        <f>U157</f>
        <v>1.5199999999999996</v>
      </c>
      <c r="AJ157" s="23">
        <f t="shared" si="12"/>
        <v>5.2209193501528262</v>
      </c>
      <c r="AK157" s="18">
        <f t="shared" si="17"/>
        <v>8.8973028108346739</v>
      </c>
      <c r="AL157" s="18">
        <f t="shared" si="13"/>
        <v>7.3602296224088377</v>
      </c>
      <c r="AM157" s="18">
        <f t="shared" si="14"/>
        <v>4.7679748638879573</v>
      </c>
      <c r="AN157" s="18">
        <f t="shared" si="15"/>
        <v>8.0907047427207317</v>
      </c>
      <c r="AO157" s="20">
        <v>5.55</v>
      </c>
      <c r="AP157" s="20">
        <v>5.8</v>
      </c>
      <c r="AQ157" s="20">
        <v>5.75</v>
      </c>
      <c r="AR157" s="20">
        <v>5.55</v>
      </c>
      <c r="AS157" s="5"/>
      <c r="AT157" s="5"/>
      <c r="AU157" s="5"/>
      <c r="AV157" s="5"/>
    </row>
    <row r="158" spans="1:48" x14ac:dyDescent="0.25">
      <c r="A158" s="1">
        <v>1997.75</v>
      </c>
      <c r="B158" s="16">
        <v>11210.3</v>
      </c>
      <c r="C158" s="17">
        <v>78.394999999999996</v>
      </c>
      <c r="D158" s="10">
        <v>5687.6</v>
      </c>
      <c r="E158" s="17">
        <v>1567.6</v>
      </c>
      <c r="F158" s="17">
        <v>203935</v>
      </c>
      <c r="G158" s="18">
        <v>205373562</v>
      </c>
      <c r="H158" s="11">
        <v>63.823</v>
      </c>
      <c r="I158" s="11">
        <v>5.51</v>
      </c>
      <c r="J158" s="10">
        <v>7.44</v>
      </c>
      <c r="K158" s="18">
        <v>5.91</v>
      </c>
      <c r="L158" s="11">
        <v>104.941</v>
      </c>
      <c r="M158" s="10">
        <v>130504</v>
      </c>
      <c r="N158" s="19">
        <v>186.98474797143609</v>
      </c>
      <c r="O158" s="19">
        <v>245.42450804029005</v>
      </c>
      <c r="P158" s="19">
        <v>192.06037577523858</v>
      </c>
      <c r="Q158" s="20">
        <v>22.549419470802537</v>
      </c>
      <c r="R158" s="18"/>
      <c r="S158" s="18"/>
      <c r="T158" s="18"/>
      <c r="U158" s="18">
        <f>J158-K158</f>
        <v>1.5300000000000002</v>
      </c>
      <c r="V158" s="21">
        <f>100*LN(L158*M158/F158)</f>
        <v>420.70008494812521</v>
      </c>
      <c r="W158" s="22">
        <f>100*LN(Q158)</f>
        <v>311.57093215287233</v>
      </c>
      <c r="X158" s="22">
        <f xml:space="preserve"> 100*LN((1000000/52)*N158/F158)</f>
        <v>286.97372966581656</v>
      </c>
      <c r="Y158" s="22">
        <f xml:space="preserve"> 100*LN((1000000000/52)*O158/G158)</f>
        <v>313.46703829487097</v>
      </c>
      <c r="Z158" s="22">
        <f xml:space="preserve"> 100*LN((1000000/52)*P158/F158)</f>
        <v>289.65200245391765</v>
      </c>
      <c r="AA158" s="22"/>
      <c r="AB158" s="20">
        <f t="shared" si="16"/>
        <v>156</v>
      </c>
      <c r="AC158" s="20">
        <f>400*(LN(B158/F158)-LN(B157/F157))</f>
        <v>1.9755900469013099</v>
      </c>
      <c r="AD158" s="18">
        <f>(LN((D158/C158)/F158)-LN((D157/C157)/F157))*400</f>
        <v>3.5143308104714777</v>
      </c>
      <c r="AE158" s="18">
        <f>(LN((E158/C158)/F158)-LN((E157/C157)/F157))*400</f>
        <v>0.16675447145289013</v>
      </c>
      <c r="AF158" s="18">
        <f>400*(LN(C158)-LN(C157))</f>
        <v>1.3288199788593857</v>
      </c>
      <c r="AG158" s="18">
        <f>(LN(H158/C158)-LN(H157/C157))*400</f>
        <v>5.7337760661977599</v>
      </c>
      <c r="AH158" s="18">
        <f>I158</f>
        <v>5.51</v>
      </c>
      <c r="AI158" s="18">
        <f>U158</f>
        <v>1.5300000000000002</v>
      </c>
      <c r="AJ158" s="23">
        <f t="shared" si="12"/>
        <v>5.2331512705359842</v>
      </c>
      <c r="AK158" s="18">
        <f t="shared" si="17"/>
        <v>9.103256544668568</v>
      </c>
      <c r="AL158" s="18">
        <f t="shared" si="13"/>
        <v>7.5204164623324914</v>
      </c>
      <c r="AM158" s="18">
        <f t="shared" si="14"/>
        <v>4.935849601604275</v>
      </c>
      <c r="AN158" s="18">
        <f t="shared" si="15"/>
        <v>8.1875059715335965</v>
      </c>
      <c r="AO158" s="20">
        <v>5.5</v>
      </c>
      <c r="AP158" s="20">
        <v>5.5</v>
      </c>
      <c r="AQ158" s="20">
        <v>5.5</v>
      </c>
      <c r="AR158" s="20">
        <v>5.5</v>
      </c>
      <c r="AS158" s="5"/>
      <c r="AT158" s="5"/>
      <c r="AU158" s="5"/>
      <c r="AV158" s="5"/>
    </row>
    <row r="159" spans="1:48" x14ac:dyDescent="0.25">
      <c r="A159" s="1">
        <v>1998</v>
      </c>
      <c r="B159" s="16">
        <v>11321.2</v>
      </c>
      <c r="C159" s="17">
        <v>78.522999999999996</v>
      </c>
      <c r="D159" s="10">
        <v>5745.9</v>
      </c>
      <c r="E159" s="17">
        <v>1607.2</v>
      </c>
      <c r="F159" s="17">
        <v>204395</v>
      </c>
      <c r="G159" s="18">
        <v>205825629</v>
      </c>
      <c r="H159" s="11">
        <v>64.906999999999996</v>
      </c>
      <c r="I159" s="11">
        <v>5.52</v>
      </c>
      <c r="J159" s="10">
        <v>7.25</v>
      </c>
      <c r="K159" s="18">
        <v>5.59</v>
      </c>
      <c r="L159" s="11">
        <v>105.045</v>
      </c>
      <c r="M159" s="10">
        <v>130782</v>
      </c>
      <c r="N159" s="19">
        <v>188.18064938935618</v>
      </c>
      <c r="O159" s="19">
        <v>247.22645855845846</v>
      </c>
      <c r="P159" s="19">
        <v>193.16954242143015</v>
      </c>
      <c r="Q159" s="20">
        <v>22.637049135570066</v>
      </c>
      <c r="R159" s="18"/>
      <c r="S159" s="18"/>
      <c r="T159" s="18"/>
      <c r="U159" s="18">
        <f>J159-K159</f>
        <v>1.6600000000000001</v>
      </c>
      <c r="V159" s="21">
        <f>100*LN(L159*M159/F159)</f>
        <v>420.78662484591985</v>
      </c>
      <c r="W159" s="22">
        <f>100*LN(Q159)</f>
        <v>311.9587906305286</v>
      </c>
      <c r="X159" s="22">
        <f xml:space="preserve"> 100*LN((1000000/52)*N159/F159)</f>
        <v>287.38595666772062</v>
      </c>
      <c r="Y159" s="22">
        <f xml:space="preserve"> 100*LN((1000000000/52)*O159/G159)</f>
        <v>313.97869640861052</v>
      </c>
      <c r="Z159" s="22">
        <f xml:space="preserve"> 100*LN((1000000/52)*P159/F159)</f>
        <v>290.00254256383602</v>
      </c>
      <c r="AA159" s="22"/>
      <c r="AB159" s="20">
        <f t="shared" si="16"/>
        <v>157</v>
      </c>
      <c r="AC159" s="20">
        <f>400*(LN(B159/F159)-LN(B158/F158))</f>
        <v>3.0363980431770798</v>
      </c>
      <c r="AD159" s="18">
        <f>(LN((D159/C159)/F159)-LN((D158/C158)/F158))*400</f>
        <v>2.5254736768541619</v>
      </c>
      <c r="AE159" s="18">
        <f>(LN((E159/C159)/F159)-LN((E158/C158)/F158))*400</f>
        <v>8.4252963651515245</v>
      </c>
      <c r="AF159" s="18">
        <f>400*(LN(C159)-LN(C158))</f>
        <v>0.65257027690819314</v>
      </c>
      <c r="AG159" s="18">
        <f>(LN(H159/C159)-LN(H158/C158))*400</f>
        <v>6.0841693967511272</v>
      </c>
      <c r="AH159" s="18">
        <f>I159</f>
        <v>5.52</v>
      </c>
      <c r="AI159" s="18">
        <f>U159</f>
        <v>1.6600000000000001</v>
      </c>
      <c r="AJ159" s="23">
        <f t="shared" si="12"/>
        <v>5.3196911683306212</v>
      </c>
      <c r="AK159" s="18">
        <f t="shared" si="17"/>
        <v>9.5154835465726251</v>
      </c>
      <c r="AL159" s="18">
        <f t="shared" si="13"/>
        <v>8.0320745760720342</v>
      </c>
      <c r="AM159" s="18">
        <f t="shared" si="14"/>
        <v>5.3237080792605411</v>
      </c>
      <c r="AN159" s="18">
        <f t="shared" si="15"/>
        <v>8.5380460814519665</v>
      </c>
      <c r="AO159" s="20">
        <v>5.5</v>
      </c>
      <c r="AP159" s="20">
        <v>5.5</v>
      </c>
      <c r="AQ159" s="20">
        <v>5.5</v>
      </c>
      <c r="AR159" s="20">
        <v>5.35</v>
      </c>
      <c r="AS159" s="5"/>
      <c r="AT159" s="5"/>
      <c r="AU159" s="5"/>
      <c r="AV159" s="5"/>
    </row>
    <row r="160" spans="1:48" x14ac:dyDescent="0.25">
      <c r="A160" s="1">
        <v>1998.25</v>
      </c>
      <c r="B160" s="16">
        <v>11431</v>
      </c>
      <c r="C160" s="17">
        <v>78.686999999999998</v>
      </c>
      <c r="D160" s="10">
        <v>5857.8</v>
      </c>
      <c r="E160" s="17">
        <v>1657.4</v>
      </c>
      <c r="F160" s="17">
        <v>204905</v>
      </c>
      <c r="G160" s="18">
        <v>206327696</v>
      </c>
      <c r="H160" s="11">
        <v>65.730999999999995</v>
      </c>
      <c r="I160" s="11">
        <v>5.5</v>
      </c>
      <c r="J160" s="10">
        <v>7.25</v>
      </c>
      <c r="K160" s="18">
        <v>5.59</v>
      </c>
      <c r="L160" s="11">
        <v>104.861</v>
      </c>
      <c r="M160" s="10">
        <v>131259</v>
      </c>
      <c r="N160" s="19">
        <v>189.1280707654098</v>
      </c>
      <c r="O160" s="19">
        <v>248.25529124587902</v>
      </c>
      <c r="P160" s="19">
        <v>194.30190699664149</v>
      </c>
      <c r="Q160" s="20">
        <v>22.659438773600332</v>
      </c>
      <c r="R160" s="18"/>
      <c r="S160" s="18"/>
      <c r="T160" s="18"/>
      <c r="U160" s="18">
        <f>J160-K160</f>
        <v>1.6600000000000001</v>
      </c>
      <c r="V160" s="21">
        <f>100*LN(L160*M160/F160)</f>
        <v>420.72616770786811</v>
      </c>
      <c r="W160" s="22">
        <f>100*LN(Q160)</f>
        <v>312.05764880204339</v>
      </c>
      <c r="X160" s="22">
        <f xml:space="preserve"> 100*LN((1000000/52)*N160/F160)</f>
        <v>287.63895119803749</v>
      </c>
      <c r="Y160" s="22">
        <f xml:space="preserve"> 100*LN((1000000000/52)*O160/G160)</f>
        <v>314.15035151246639</v>
      </c>
      <c r="Z160" s="22">
        <f xml:space="preserve"> 100*LN((1000000/52)*P160/F160)</f>
        <v>290.33782743436456</v>
      </c>
      <c r="AA160" s="22"/>
      <c r="AB160" s="20">
        <f t="shared" si="16"/>
        <v>158</v>
      </c>
      <c r="AC160" s="20">
        <f>400*(LN(B160/F160)-LN(B159/F159))</f>
        <v>2.863931166450584</v>
      </c>
      <c r="AD160" s="18">
        <f>(LN((D160/C160)/F160)-LN((D159/C159)/F159))*400</f>
        <v>5.883642619589935</v>
      </c>
      <c r="AE160" s="18">
        <f>(LN((E160/C160)/F160)-LN((E159/C159)/F159))*400</f>
        <v>10.471252792094532</v>
      </c>
      <c r="AF160" s="18">
        <f>400*(LN(C160)-LN(C159))</f>
        <v>0.83455281211577415</v>
      </c>
      <c r="AG160" s="18">
        <f>(LN(H160/C160)-LN(H159/C159))*400</f>
        <v>4.2115190981948931</v>
      </c>
      <c r="AH160" s="18">
        <f>I160</f>
        <v>5.5</v>
      </c>
      <c r="AI160" s="18">
        <f>U160</f>
        <v>1.6600000000000001</v>
      </c>
      <c r="AJ160" s="23">
        <f t="shared" si="12"/>
        <v>5.2592340302788898</v>
      </c>
      <c r="AK160" s="18">
        <f t="shared" si="17"/>
        <v>9.7684780768894939</v>
      </c>
      <c r="AL160" s="18">
        <f t="shared" si="13"/>
        <v>8.2037296799279034</v>
      </c>
      <c r="AM160" s="18">
        <f t="shared" si="14"/>
        <v>5.4225662507753327</v>
      </c>
      <c r="AN160" s="18">
        <f t="shared" si="15"/>
        <v>8.8733309519805061</v>
      </c>
      <c r="AO160" s="20">
        <v>5.5</v>
      </c>
      <c r="AP160" s="20">
        <v>5.5</v>
      </c>
      <c r="AQ160" s="20">
        <v>5.5</v>
      </c>
      <c r="AR160" s="20">
        <v>5.5</v>
      </c>
      <c r="AS160" s="5"/>
      <c r="AT160" s="5"/>
      <c r="AU160" s="5"/>
      <c r="AV160" s="5"/>
    </row>
    <row r="161" spans="1:48" x14ac:dyDescent="0.25">
      <c r="A161" s="1">
        <v>1998.5</v>
      </c>
      <c r="B161" s="16">
        <v>11580.6</v>
      </c>
      <c r="C161" s="17">
        <v>78.980999999999995</v>
      </c>
      <c r="D161" s="10">
        <v>5952.8</v>
      </c>
      <c r="E161" s="17">
        <v>1687.4</v>
      </c>
      <c r="F161" s="17">
        <v>205483</v>
      </c>
      <c r="G161" s="18">
        <v>206897763</v>
      </c>
      <c r="H161" s="11">
        <v>66.793000000000006</v>
      </c>
      <c r="I161" s="11">
        <v>5.53</v>
      </c>
      <c r="J161" s="10">
        <v>7.13</v>
      </c>
      <c r="K161" s="18">
        <v>5.21</v>
      </c>
      <c r="L161" s="11">
        <v>104.532</v>
      </c>
      <c r="M161" s="10">
        <v>131568</v>
      </c>
      <c r="N161" s="19">
        <v>189.36517525358448</v>
      </c>
      <c r="O161" s="19">
        <v>248.54388760649033</v>
      </c>
      <c r="P161" s="19">
        <v>194.44390202207813</v>
      </c>
      <c r="Q161" s="20">
        <v>22.622105410731415</v>
      </c>
      <c r="R161" s="18"/>
      <c r="S161" s="18"/>
      <c r="T161" s="18"/>
      <c r="U161" s="18">
        <f>J161-K161</f>
        <v>1.92</v>
      </c>
      <c r="V161" s="21">
        <f>100*LN(L161*M161/F161)</f>
        <v>420.36537673997395</v>
      </c>
      <c r="W161" s="22">
        <f>100*LN(Q161)</f>
        <v>311.89275437540408</v>
      </c>
      <c r="X161" s="22">
        <f xml:space="preserve"> 100*LN((1000000/52)*N161/F161)</f>
        <v>287.48255500159229</v>
      </c>
      <c r="Y161" s="22">
        <f xml:space="preserve"> 100*LN((1000000000/52)*O161/G161)</f>
        <v>313.99062277235674</v>
      </c>
      <c r="Z161" s="22">
        <f xml:space="preserve"> 100*LN((1000000/52)*P161/F161)</f>
        <v>290.12919549238626</v>
      </c>
      <c r="AA161" s="22"/>
      <c r="AB161" s="20">
        <f t="shared" si="16"/>
        <v>159</v>
      </c>
      <c r="AC161" s="20">
        <f>400*(LN(B161/F161)-LN(B160/F160))</f>
        <v>4.0741891485595261</v>
      </c>
      <c r="AD161" s="18">
        <f>(LN((D161/C161)/F161)-LN((D160/C160)/F160))*400</f>
        <v>3.8165530350728005</v>
      </c>
      <c r="AE161" s="18">
        <f>(LN((E161/C161)/F161)-LN((E160/C160)/F160))*400</f>
        <v>4.557026112358642</v>
      </c>
      <c r="AF161" s="18">
        <f>400*(LN(C161)-LN(C160))</f>
        <v>1.4917438706596897</v>
      </c>
      <c r="AG161" s="18">
        <f>(LN(H161/C161)-LN(H160/C160))*400</f>
        <v>4.9193076171600625</v>
      </c>
      <c r="AH161" s="18">
        <f>I161</f>
        <v>5.53</v>
      </c>
      <c r="AI161" s="18">
        <f>U161</f>
        <v>1.92</v>
      </c>
      <c r="AJ161" s="23">
        <f t="shared" si="12"/>
        <v>4.8984430623847288</v>
      </c>
      <c r="AK161" s="18">
        <f t="shared" si="17"/>
        <v>9.6120818804442933</v>
      </c>
      <c r="AL161" s="18">
        <f t="shared" si="13"/>
        <v>8.044000939818261</v>
      </c>
      <c r="AM161" s="18">
        <f t="shared" si="14"/>
        <v>5.2576718241360254</v>
      </c>
      <c r="AN161" s="18">
        <f t="shared" si="15"/>
        <v>8.6646990100022094</v>
      </c>
      <c r="AO161" s="20">
        <v>5.4</v>
      </c>
      <c r="AP161" s="20">
        <v>5.0999999999999996</v>
      </c>
      <c r="AQ161" s="20">
        <v>5</v>
      </c>
      <c r="AR161" s="20">
        <v>5</v>
      </c>
      <c r="AS161" s="5"/>
      <c r="AT161" s="5"/>
      <c r="AU161" s="5"/>
      <c r="AV161" s="5"/>
    </row>
    <row r="162" spans="1:48" x14ac:dyDescent="0.25">
      <c r="A162" s="1">
        <v>1998.75</v>
      </c>
      <c r="B162" s="16">
        <v>11770.7</v>
      </c>
      <c r="C162" s="17">
        <v>79.227999999999994</v>
      </c>
      <c r="D162" s="10">
        <v>6055.5</v>
      </c>
      <c r="E162" s="17">
        <v>1734.4</v>
      </c>
      <c r="F162" s="17">
        <v>206098</v>
      </c>
      <c r="G162" s="18">
        <v>207504830</v>
      </c>
      <c r="H162" s="11">
        <v>67.156999999999996</v>
      </c>
      <c r="I162" s="11">
        <v>4.8600000000000003</v>
      </c>
      <c r="J162" s="10">
        <v>7.25</v>
      </c>
      <c r="K162" s="18">
        <v>4.66</v>
      </c>
      <c r="L162" s="11">
        <v>105.304</v>
      </c>
      <c r="M162" s="10">
        <v>132294</v>
      </c>
      <c r="N162" s="19">
        <v>191.70576361464666</v>
      </c>
      <c r="O162" s="19">
        <v>251.24781428122986</v>
      </c>
      <c r="P162" s="19">
        <v>196.70405749129461</v>
      </c>
      <c r="Q162" s="20">
        <v>22.817738834418705</v>
      </c>
      <c r="R162" s="18"/>
      <c r="S162" s="18"/>
      <c r="T162" s="18"/>
      <c r="U162" s="18">
        <f>J162-K162</f>
        <v>2.59</v>
      </c>
      <c r="V162" s="21">
        <f>100*LN(L162*M162/F162)</f>
        <v>421.3526339919527</v>
      </c>
      <c r="W162" s="22">
        <f>100*LN(Q162)</f>
        <v>312.75382525139139</v>
      </c>
      <c r="X162" s="22">
        <f xml:space="preserve"> 100*LN((1000000/52)*N162/F162)</f>
        <v>288.41214919822875</v>
      </c>
      <c r="Y162" s="22">
        <f xml:space="preserve"> 100*LN((1000000000/52)*O162/G162)</f>
        <v>314.77967038496871</v>
      </c>
      <c r="Z162" s="22">
        <f xml:space="preserve"> 100*LN((1000000/52)*P162/F162)</f>
        <v>290.98601295762427</v>
      </c>
      <c r="AA162" s="22"/>
      <c r="AB162" s="20">
        <f t="shared" si="16"/>
        <v>160</v>
      </c>
      <c r="AC162" s="20">
        <f>400*(LN(B162/F162)-LN(B161/F161))</f>
        <v>5.3174520392333946</v>
      </c>
      <c r="AD162" s="18">
        <f>(LN((D162/C162)/F162)-LN((D161/C161)/F161))*400</f>
        <v>4.3977280104222416</v>
      </c>
      <c r="AE162" s="18">
        <f>(LN((E162/C162)/F162)-LN((E161/C161)/F161))*400</f>
        <v>8.5446866647210129</v>
      </c>
      <c r="AF162" s="18">
        <f>400*(LN(C162)-LN(C161))</f>
        <v>1.2489817933580838</v>
      </c>
      <c r="AG162" s="18">
        <f>(LN(H162/C162)-LN(H161/C161))*400</f>
        <v>0.92496905983902034</v>
      </c>
      <c r="AH162" s="18">
        <f>I162</f>
        <v>4.8600000000000003</v>
      </c>
      <c r="AI162" s="18">
        <f>U162</f>
        <v>2.59</v>
      </c>
      <c r="AJ162" s="23">
        <f t="shared" si="12"/>
        <v>5.8857003143634756</v>
      </c>
      <c r="AK162" s="18">
        <f t="shared" si="17"/>
        <v>10.541676077080751</v>
      </c>
      <c r="AL162" s="18">
        <f t="shared" si="13"/>
        <v>8.8330485524302276</v>
      </c>
      <c r="AM162" s="18">
        <f t="shared" si="14"/>
        <v>6.1187427001233345</v>
      </c>
      <c r="AN162" s="18">
        <f t="shared" si="15"/>
        <v>9.5215164752402188</v>
      </c>
      <c r="AO162" s="20">
        <v>4.7</v>
      </c>
      <c r="AP162" s="20">
        <v>4.5</v>
      </c>
      <c r="AQ162" s="20">
        <v>4.4000000000000004</v>
      </c>
      <c r="AR162" s="20">
        <v>4.3</v>
      </c>
      <c r="AS162" s="5"/>
      <c r="AT162" s="5"/>
      <c r="AU162" s="5"/>
      <c r="AV162" s="5"/>
    </row>
    <row r="163" spans="1:48" x14ac:dyDescent="0.25">
      <c r="A163" s="1">
        <v>1999</v>
      </c>
      <c r="B163" s="16">
        <v>11864.7</v>
      </c>
      <c r="C163" s="17">
        <v>79.623999999999995</v>
      </c>
      <c r="D163" s="10">
        <v>6129</v>
      </c>
      <c r="E163" s="17">
        <v>1767.2</v>
      </c>
      <c r="F163" s="17">
        <v>206876</v>
      </c>
      <c r="G163" s="18">
        <v>208277548.25</v>
      </c>
      <c r="H163" s="11">
        <v>68.382999999999996</v>
      </c>
      <c r="I163" s="11">
        <v>4.7300000000000004</v>
      </c>
      <c r="J163" s="10">
        <v>7.4</v>
      </c>
      <c r="K163" s="18">
        <v>5</v>
      </c>
      <c r="L163" s="11">
        <v>104.928</v>
      </c>
      <c r="M163" s="10">
        <v>132943</v>
      </c>
      <c r="N163" s="19">
        <v>191.38838016052355</v>
      </c>
      <c r="O163" s="19">
        <v>250.87283346985825</v>
      </c>
      <c r="P163" s="19">
        <v>196.03645144958605</v>
      </c>
      <c r="Q163" s="20">
        <v>22.741577463598606</v>
      </c>
      <c r="R163" s="18"/>
      <c r="S163" s="18"/>
      <c r="T163" s="18"/>
      <c r="U163" s="18">
        <f>J163-K163</f>
        <v>2.4000000000000004</v>
      </c>
      <c r="V163" s="21">
        <f>100*LN(L163*M163/F163)</f>
        <v>421.10752856359352</v>
      </c>
      <c r="W163" s="22">
        <f>100*LN(Q163)</f>
        <v>312.41948554678237</v>
      </c>
      <c r="X163" s="22">
        <f xml:space="preserve"> 100*LN((1000000/52)*N163/F163)</f>
        <v>287.8696747905019</v>
      </c>
      <c r="Y163" s="22">
        <f xml:space="preserve"> 100*LN((1000000000/52)*O163/G163)</f>
        <v>314.25861747730551</v>
      </c>
      <c r="Z163" s="22">
        <f xml:space="preserve"> 100*LN((1000000/52)*P163/F163)</f>
        <v>290.26925991667889</v>
      </c>
      <c r="AA163" s="22"/>
      <c r="AB163" s="20">
        <f t="shared" si="16"/>
        <v>161</v>
      </c>
      <c r="AC163" s="20">
        <f>400*(LN(B163/F163)-LN(B162/F162))</f>
        <v>1.6745664971583807</v>
      </c>
      <c r="AD163" s="18">
        <f>(LN((D163/C163)/F163)-LN((D162/C162)/F162))*400</f>
        <v>1.3244300566150002</v>
      </c>
      <c r="AE163" s="18">
        <f>(LN((E163/C163)/F163)-LN((E162/C162)/F162))*400</f>
        <v>3.9925045909960488</v>
      </c>
      <c r="AF163" s="18">
        <f>400*(LN(C163)-LN(C162))</f>
        <v>1.9943132994978185</v>
      </c>
      <c r="AG163" s="18">
        <f>(LN(H163/C163)-LN(H162/C162))*400</f>
        <v>5.242124284736871</v>
      </c>
      <c r="AH163" s="18">
        <f>I163</f>
        <v>4.7300000000000004</v>
      </c>
      <c r="AI163" s="18">
        <f>U163</f>
        <v>2.4000000000000004</v>
      </c>
      <c r="AJ163" s="23">
        <f t="shared" si="12"/>
        <v>5.640594886004294</v>
      </c>
      <c r="AK163" s="18">
        <f t="shared" si="17"/>
        <v>9.9992016693539085</v>
      </c>
      <c r="AL163" s="18">
        <f t="shared" si="13"/>
        <v>8.3119956447670234</v>
      </c>
      <c r="AM163" s="18">
        <f t="shared" si="14"/>
        <v>5.7844029955143128</v>
      </c>
      <c r="AN163" s="18">
        <f t="shared" si="15"/>
        <v>8.8047634342948413</v>
      </c>
      <c r="AO163" s="20">
        <v>4.8</v>
      </c>
      <c r="AP163" s="20">
        <v>4.8</v>
      </c>
      <c r="AQ163" s="20">
        <v>4.8</v>
      </c>
      <c r="AR163" s="20">
        <v>4.8</v>
      </c>
      <c r="AS163" s="5"/>
      <c r="AT163" s="5"/>
      <c r="AU163" s="5"/>
      <c r="AV163" s="5"/>
    </row>
    <row r="164" spans="1:48" x14ac:dyDescent="0.25">
      <c r="A164" s="1">
        <v>1999.25</v>
      </c>
      <c r="B164" s="16">
        <v>11962.5</v>
      </c>
      <c r="C164" s="17">
        <v>79.891000000000005</v>
      </c>
      <c r="D164" s="10">
        <v>6253</v>
      </c>
      <c r="E164" s="17">
        <v>1810.7</v>
      </c>
      <c r="F164" s="17">
        <v>207432</v>
      </c>
      <c r="G164" s="18">
        <v>208828266.5</v>
      </c>
      <c r="H164" s="11">
        <v>68.634</v>
      </c>
      <c r="I164" s="11">
        <v>4.75</v>
      </c>
      <c r="J164" s="10">
        <v>7.74</v>
      </c>
      <c r="K164" s="18">
        <v>5.54</v>
      </c>
      <c r="L164" s="11">
        <v>104.864</v>
      </c>
      <c r="M164" s="10">
        <v>133215</v>
      </c>
      <c r="N164" s="19">
        <v>192.50509177065209</v>
      </c>
      <c r="O164" s="19">
        <v>252.78901769191094</v>
      </c>
      <c r="P164" s="19">
        <v>197.25139723635033</v>
      </c>
      <c r="Q164" s="20">
        <v>22.862444650664866</v>
      </c>
      <c r="R164" s="18"/>
      <c r="S164" s="18"/>
      <c r="T164" s="18"/>
      <c r="U164" s="18">
        <f>J164-K164</f>
        <v>2.2000000000000002</v>
      </c>
      <c r="V164" s="21">
        <f>100*LN(L164*M164/F164)</f>
        <v>420.98250617765348</v>
      </c>
      <c r="W164" s="22">
        <f>100*LN(Q164)</f>
        <v>312.94955927480555</v>
      </c>
      <c r="X164" s="22">
        <f xml:space="preserve"> 100*LN((1000000/52)*N164/F164)</f>
        <v>288.18305894169208</v>
      </c>
      <c r="Y164" s="22">
        <f xml:space="preserve"> 100*LN((1000000000/52)*O164/G164)</f>
        <v>314.75545562515089</v>
      </c>
      <c r="Z164" s="22">
        <f xml:space="preserve"> 100*LN((1000000/52)*P164/F164)</f>
        <v>290.61870285641487</v>
      </c>
      <c r="AA164" s="22"/>
      <c r="AB164" s="20">
        <f t="shared" si="16"/>
        <v>162</v>
      </c>
      <c r="AC164" s="20">
        <f>400*(LN(B164/F164)-LN(B163/F163))</f>
        <v>2.2100625996486656</v>
      </c>
      <c r="AD164" s="18">
        <f>(LN((D164/C164)/F164)-LN((D163/C163)/F163))*400</f>
        <v>5.5992392946432545</v>
      </c>
      <c r="AE164" s="18">
        <f>(LN((E164/C164)/F164)-LN((E163/C163)/F163))*400</f>
        <v>7.314196750292723</v>
      </c>
      <c r="AF164" s="18">
        <f>400*(LN(C164)-LN(C163))</f>
        <v>1.3390602732055612</v>
      </c>
      <c r="AG164" s="18">
        <f>(LN(H164/C164)-LN(H163/C163))*400</f>
        <v>0.12645294498347948</v>
      </c>
      <c r="AH164" s="18">
        <f>I164</f>
        <v>4.75</v>
      </c>
      <c r="AI164" s="18">
        <f>U164</f>
        <v>2.2000000000000002</v>
      </c>
      <c r="AJ164" s="23">
        <f t="shared" si="12"/>
        <v>5.5155725000642519</v>
      </c>
      <c r="AK164" s="18">
        <f t="shared" si="17"/>
        <v>10.312585820544086</v>
      </c>
      <c r="AL164" s="18">
        <f t="shared" si="13"/>
        <v>8.8088337926124041</v>
      </c>
      <c r="AM164" s="18">
        <f t="shared" si="14"/>
        <v>6.3144767235374957</v>
      </c>
      <c r="AN164" s="18">
        <f t="shared" si="15"/>
        <v>9.1542063740308208</v>
      </c>
      <c r="AO164" s="20">
        <v>5</v>
      </c>
      <c r="AP164" s="20">
        <v>5.05</v>
      </c>
      <c r="AQ164" s="20">
        <v>5</v>
      </c>
      <c r="AR164" s="20">
        <v>5</v>
      </c>
      <c r="AS164" s="5"/>
      <c r="AT164" s="5"/>
      <c r="AU164" s="5"/>
      <c r="AV164" s="5"/>
    </row>
    <row r="165" spans="1:48" x14ac:dyDescent="0.25">
      <c r="A165" s="1">
        <v>1999.5</v>
      </c>
      <c r="B165" s="16">
        <v>12113.1</v>
      </c>
      <c r="C165" s="17">
        <v>80.180000000000007</v>
      </c>
      <c r="D165" s="10">
        <v>6357.2</v>
      </c>
      <c r="E165" s="17">
        <v>1850.4</v>
      </c>
      <c r="F165" s="17">
        <v>208044</v>
      </c>
      <c r="G165" s="18">
        <v>209434984.75</v>
      </c>
      <c r="H165" s="11">
        <v>69.238</v>
      </c>
      <c r="I165" s="11">
        <v>5.0999999999999996</v>
      </c>
      <c r="J165" s="10">
        <v>8.1</v>
      </c>
      <c r="K165" s="18">
        <v>5.88</v>
      </c>
      <c r="L165" s="11">
        <v>104.94</v>
      </c>
      <c r="M165" s="10">
        <v>133571</v>
      </c>
      <c r="N165" s="19">
        <v>193.71066281141512</v>
      </c>
      <c r="O165" s="19">
        <v>253.53288436054731</v>
      </c>
      <c r="P165" s="19">
        <v>198.42504689039461</v>
      </c>
      <c r="Q165" s="20">
        <v>22.869699471971746</v>
      </c>
      <c r="R165" s="18"/>
      <c r="S165" s="18"/>
      <c r="T165" s="18"/>
      <c r="U165" s="18">
        <f>J165-K165</f>
        <v>2.2199999999999998</v>
      </c>
      <c r="V165" s="21">
        <f>100*LN(L165*M165/F165)</f>
        <v>421.02723341388912</v>
      </c>
      <c r="W165" s="22">
        <f>100*LN(Q165)</f>
        <v>312.98128672387628</v>
      </c>
      <c r="X165" s="22">
        <f xml:space="preserve"> 100*LN((1000000/52)*N165/F165)</f>
        <v>288.51275815781418</v>
      </c>
      <c r="Y165" s="22">
        <f xml:space="preserve"> 100*LN((1000000000/52)*O165/G165)</f>
        <v>314.75917404862179</v>
      </c>
      <c r="Z165" s="22">
        <f xml:space="preserve"> 100*LN((1000000/52)*P165/F165)</f>
        <v>290.91733958988073</v>
      </c>
      <c r="AA165" s="22"/>
      <c r="AB165" s="20">
        <f t="shared" si="16"/>
        <v>163</v>
      </c>
      <c r="AC165" s="20">
        <f>400*(LN(B165/F165)-LN(B164/F164))</f>
        <v>3.8258936565503276</v>
      </c>
      <c r="AD165" s="18">
        <f>(LN((D165/C165)/F165)-LN((D164/C164)/F164))*400</f>
        <v>3.9879031977910984</v>
      </c>
      <c r="AE165" s="18">
        <f>(LN((E165/C165)/F165)-LN((E164/C164)/F164))*400</f>
        <v>6.052559531897117</v>
      </c>
      <c r="AF165" s="18">
        <f>400*(LN(C165)-LN(C164))</f>
        <v>1.4443606350340588</v>
      </c>
      <c r="AG165" s="18">
        <f>(LN(H165/C165)-LN(H164/C164))*400</f>
        <v>2.0603617976404864</v>
      </c>
      <c r="AH165" s="18">
        <f>I165</f>
        <v>5.0999999999999996</v>
      </c>
      <c r="AI165" s="18">
        <f>U165</f>
        <v>2.2199999999999998</v>
      </c>
      <c r="AJ165" s="23">
        <f t="shared" si="12"/>
        <v>5.5602997362998963</v>
      </c>
      <c r="AK165" s="18">
        <f t="shared" si="17"/>
        <v>10.642285036666181</v>
      </c>
      <c r="AL165" s="18">
        <f t="shared" si="13"/>
        <v>8.8125522160833043</v>
      </c>
      <c r="AM165" s="18">
        <f t="shared" si="14"/>
        <v>6.3462041726082248</v>
      </c>
      <c r="AN165" s="18">
        <f t="shared" si="15"/>
        <v>9.4528431074966761</v>
      </c>
      <c r="AO165" s="20">
        <v>5.3</v>
      </c>
      <c r="AP165" s="20">
        <v>5.3</v>
      </c>
      <c r="AQ165" s="20">
        <v>5.3</v>
      </c>
      <c r="AR165" s="20">
        <v>5.4</v>
      </c>
      <c r="AS165" s="5"/>
      <c r="AT165" s="5"/>
      <c r="AU165" s="5"/>
      <c r="AV165" s="5"/>
    </row>
    <row r="166" spans="1:48" x14ac:dyDescent="0.25">
      <c r="A166" s="1">
        <v>1999.75</v>
      </c>
      <c r="B166" s="16">
        <v>12323.3</v>
      </c>
      <c r="C166" s="17">
        <v>80.546999999999997</v>
      </c>
      <c r="D166" s="10">
        <v>6488.9</v>
      </c>
      <c r="E166" s="17">
        <v>1865.2</v>
      </c>
      <c r="F166" s="17">
        <v>208660</v>
      </c>
      <c r="G166" s="18">
        <v>210045703</v>
      </c>
      <c r="H166" s="11">
        <v>70.641000000000005</v>
      </c>
      <c r="I166" s="11">
        <v>5.3</v>
      </c>
      <c r="J166" s="10">
        <v>8.24</v>
      </c>
      <c r="K166" s="18">
        <v>6.14</v>
      </c>
      <c r="L166" s="11">
        <v>104.896</v>
      </c>
      <c r="M166" s="10">
        <v>134275</v>
      </c>
      <c r="N166" s="19">
        <v>194.46981394047822</v>
      </c>
      <c r="O166" s="19">
        <v>255.02855666948403</v>
      </c>
      <c r="P166" s="19">
        <v>199.41526758427705</v>
      </c>
      <c r="Q166" s="20">
        <v>22.925363928896761</v>
      </c>
      <c r="R166" s="18"/>
      <c r="S166" s="18"/>
      <c r="T166" s="18"/>
      <c r="U166" s="18">
        <f>J166-K166</f>
        <v>2.1000000000000005</v>
      </c>
      <c r="V166" s="21">
        <f>100*LN(L166*M166/F166)</f>
        <v>421.21531858730646</v>
      </c>
      <c r="W166" s="22">
        <f>100*LN(Q166)</f>
        <v>313.22438927775625</v>
      </c>
      <c r="X166" s="22">
        <f xml:space="preserve"> 100*LN((1000000/52)*N166/F166)</f>
        <v>288.60823801254236</v>
      </c>
      <c r="Y166" s="22">
        <f xml:space="preserve"> 100*LN((1000000000/52)*O166/G166)</f>
        <v>315.05619458561165</v>
      </c>
      <c r="Z166" s="22">
        <f xml:space="preserve"> 100*LN((1000000/52)*P166/F166)</f>
        <v>291.11948495817313</v>
      </c>
      <c r="AA166" s="22"/>
      <c r="AB166" s="20">
        <f t="shared" si="16"/>
        <v>164</v>
      </c>
      <c r="AC166" s="20">
        <f>400*(LN(B166/F166)-LN(B165/F165))</f>
        <v>5.6990922156344936</v>
      </c>
      <c r="AD166" s="18">
        <f>(LN((D166/C166)/F166)-LN((D165/C165)/F165))*400</f>
        <v>5.192680387788684</v>
      </c>
      <c r="AE166" s="18">
        <f>(LN((E166/C166)/F166)-LN((E165/C165)/F165))*400</f>
        <v>0.17726360066987468</v>
      </c>
      <c r="AF166" s="18">
        <f>400*(LN(C166)-LN(C165))</f>
        <v>1.8267031068763373</v>
      </c>
      <c r="AG166" s="18">
        <f>(LN(H166/C166)-LN(H165/C165))*400</f>
        <v>6.1976439441711939</v>
      </c>
      <c r="AH166" s="18">
        <f>I166</f>
        <v>5.3</v>
      </c>
      <c r="AI166" s="18">
        <f>U166</f>
        <v>2.1000000000000005</v>
      </c>
      <c r="AJ166" s="23">
        <f t="shared" si="12"/>
        <v>5.748384909717231</v>
      </c>
      <c r="AK166" s="18">
        <f t="shared" si="17"/>
        <v>10.737764891394363</v>
      </c>
      <c r="AL166" s="18">
        <f t="shared" si="13"/>
        <v>9.1095727530731665</v>
      </c>
      <c r="AM166" s="18">
        <f t="shared" si="14"/>
        <v>6.5893067264881893</v>
      </c>
      <c r="AN166" s="18">
        <f t="shared" si="15"/>
        <v>9.6549884757890823</v>
      </c>
      <c r="AO166" s="20">
        <v>5.7</v>
      </c>
      <c r="AP166" s="20">
        <v>5.8</v>
      </c>
      <c r="AQ166" s="20">
        <v>6</v>
      </c>
      <c r="AR166" s="20">
        <v>6</v>
      </c>
      <c r="AS166" s="5"/>
      <c r="AT166" s="5"/>
      <c r="AU166" s="5"/>
      <c r="AV166" s="5"/>
    </row>
    <row r="167" spans="1:48" x14ac:dyDescent="0.25">
      <c r="A167" s="1">
        <v>2000</v>
      </c>
      <c r="B167" s="16">
        <v>12359.1</v>
      </c>
      <c r="C167" s="17">
        <v>81.162999999999997</v>
      </c>
      <c r="D167" s="10">
        <v>6642.7</v>
      </c>
      <c r="E167" s="17">
        <v>1929.8</v>
      </c>
      <c r="F167" s="17">
        <v>211586</v>
      </c>
      <c r="G167" s="18">
        <v>212952554</v>
      </c>
      <c r="H167" s="11">
        <v>73.167000000000002</v>
      </c>
      <c r="I167" s="11">
        <v>5.68</v>
      </c>
      <c r="J167" s="10">
        <v>8.33</v>
      </c>
      <c r="K167" s="18">
        <v>6.47</v>
      </c>
      <c r="L167" s="11">
        <v>104.738</v>
      </c>
      <c r="M167" s="10">
        <v>136619</v>
      </c>
      <c r="N167" s="19">
        <v>195.49637163259743</v>
      </c>
      <c r="O167" s="19">
        <v>256.84041770875422</v>
      </c>
      <c r="P167" s="19">
        <v>200.52370489217995</v>
      </c>
      <c r="Q167" s="20">
        <v>23.015936640027046</v>
      </c>
      <c r="R167" s="18"/>
      <c r="S167" s="18"/>
      <c r="T167" s="18"/>
      <c r="U167" s="18">
        <f>J167-K167</f>
        <v>1.8600000000000003</v>
      </c>
      <c r="V167" s="21">
        <f>100*LN(L167*M167/F167)</f>
        <v>421.40264882473321</v>
      </c>
      <c r="W167" s="22">
        <f>100*LN(Q167)</f>
        <v>313.61868733790624</v>
      </c>
      <c r="X167" s="22">
        <f xml:space="preserve"> 100*LN((1000000/52)*N167/F167)</f>
        <v>287.74218450054315</v>
      </c>
      <c r="Y167" s="22">
        <f xml:space="preserve"> 100*LN((1000000000/52)*O167/G167)</f>
        <v>314.38971199406444</v>
      </c>
      <c r="Z167" s="22">
        <f xml:space="preserve"> 100*LN((1000000/52)*P167/F167)</f>
        <v>290.2812493823111</v>
      </c>
      <c r="AA167" s="22"/>
      <c r="AB167" s="20">
        <f t="shared" si="16"/>
        <v>165</v>
      </c>
      <c r="AC167" s="20">
        <f>400*(LN(B167/F167)-LN(B166/F166))</f>
        <v>-4.4098190884477972</v>
      </c>
      <c r="AD167" s="18">
        <f>(LN((D167/C167)/F167)-LN((D166/C166)/F166))*400</f>
        <v>0.75258680790497579</v>
      </c>
      <c r="AE167" s="18">
        <f>(LN((E167/C167)/F167)-LN((E166/C166)/F166))*400</f>
        <v>5.0016276611714261</v>
      </c>
      <c r="AF167" s="18">
        <f>400*(LN(C167)-LN(C166))</f>
        <v>3.0474453258378276</v>
      </c>
      <c r="AG167" s="18">
        <f>(LN(H167/C167)-LN(H166/C166))*400</f>
        <v>11.006069539961427</v>
      </c>
      <c r="AH167" s="18">
        <f>I167</f>
        <v>5.68</v>
      </c>
      <c r="AI167" s="18">
        <f>U167</f>
        <v>1.8600000000000003</v>
      </c>
      <c r="AJ167" s="23">
        <f t="shared" si="12"/>
        <v>5.9357151471439806</v>
      </c>
      <c r="AK167" s="18">
        <f t="shared" si="17"/>
        <v>9.8717113793951512</v>
      </c>
      <c r="AL167" s="18">
        <f t="shared" si="13"/>
        <v>8.4430901615259586</v>
      </c>
      <c r="AM167" s="18">
        <f t="shared" si="14"/>
        <v>6.9836047866381818</v>
      </c>
      <c r="AN167" s="18">
        <f t="shared" si="15"/>
        <v>8.816752899927053</v>
      </c>
      <c r="AO167" s="20">
        <v>6.1</v>
      </c>
      <c r="AP167" s="20">
        <v>6.4</v>
      </c>
      <c r="AQ167" s="20">
        <v>6.5</v>
      </c>
      <c r="AR167" s="20">
        <v>6.4</v>
      </c>
      <c r="AS167" s="5"/>
      <c r="AT167" s="5"/>
      <c r="AU167" s="5"/>
      <c r="AV167" s="5"/>
    </row>
    <row r="168" spans="1:48" x14ac:dyDescent="0.25">
      <c r="A168" s="1">
        <v>2000.25</v>
      </c>
      <c r="B168" s="16">
        <v>12592.5</v>
      </c>
      <c r="C168" s="17">
        <v>81.623000000000005</v>
      </c>
      <c r="D168" s="10">
        <v>6737.3</v>
      </c>
      <c r="E168" s="17">
        <v>1981.3</v>
      </c>
      <c r="F168" s="17">
        <v>212242</v>
      </c>
      <c r="G168" s="18">
        <v>213614900</v>
      </c>
      <c r="H168" s="11">
        <v>73.323999999999998</v>
      </c>
      <c r="I168" s="11">
        <v>6.27</v>
      </c>
      <c r="J168" s="10">
        <v>8.59</v>
      </c>
      <c r="K168" s="18">
        <v>6.18</v>
      </c>
      <c r="L168" s="11">
        <v>104.601</v>
      </c>
      <c r="M168" s="10">
        <v>136947</v>
      </c>
      <c r="N168" s="19">
        <v>195.89229103138109</v>
      </c>
      <c r="O168" s="19">
        <v>257.64483656164111</v>
      </c>
      <c r="P168" s="19">
        <v>200.73829074909349</v>
      </c>
      <c r="Q168" s="20">
        <v>22.985569544078299</v>
      </c>
      <c r="R168" s="18"/>
      <c r="S168" s="18"/>
      <c r="T168" s="18"/>
      <c r="U168" s="18">
        <f>J168-K168</f>
        <v>2.41</v>
      </c>
      <c r="V168" s="21">
        <f>100*LN(L168*M168/F168)</f>
        <v>421.20199683992138</v>
      </c>
      <c r="W168" s="22">
        <f>100*LN(Q168)</f>
        <v>313.48666078973935</v>
      </c>
      <c r="X168" s="22">
        <f xml:space="preserve"> 100*LN((1000000/52)*N168/F168)</f>
        <v>287.63493999475764</v>
      </c>
      <c r="Y168" s="22">
        <f xml:space="preserve"> 100*LN((1000000000/52)*O168/G168)</f>
        <v>314.39187332529417</v>
      </c>
      <c r="Z168" s="22">
        <f xml:space="preserve"> 100*LN((1000000/52)*P168/F168)</f>
        <v>290.07864509206865</v>
      </c>
      <c r="AA168" s="22"/>
      <c r="AB168" s="20">
        <f t="shared" si="16"/>
        <v>166</v>
      </c>
      <c r="AC168" s="20">
        <f>400*(LN(B168/F168)-LN(B167/F167))</f>
        <v>6.245266775292535</v>
      </c>
      <c r="AD168" s="18">
        <f>(LN((D168/C168)/F168)-LN((D167/C167)/F167))*400</f>
        <v>2.1574157163872343</v>
      </c>
      <c r="AE168" s="18">
        <f>(LN((E168/C168)/F168)-LN((E167/C167)/F167))*400</f>
        <v>7.0358479022821996</v>
      </c>
      <c r="AF168" s="18">
        <f>400*(LN(C168)-LN(C167))</f>
        <v>2.2606426812686209</v>
      </c>
      <c r="AG168" s="18">
        <f>(LN(H168/C168)-LN(H167/C167))*400</f>
        <v>-1.4032517965792857</v>
      </c>
      <c r="AH168" s="18">
        <f>I168</f>
        <v>6.27</v>
      </c>
      <c r="AI168" s="18">
        <f>U168</f>
        <v>2.41</v>
      </c>
      <c r="AJ168" s="23">
        <f t="shared" si="12"/>
        <v>5.7350631623321533</v>
      </c>
      <c r="AK168" s="18">
        <f t="shared" si="17"/>
        <v>9.7644668736096492</v>
      </c>
      <c r="AL168" s="18">
        <f t="shared" si="13"/>
        <v>8.4452514927556877</v>
      </c>
      <c r="AM168" s="18">
        <f t="shared" si="14"/>
        <v>6.8515782384712907</v>
      </c>
      <c r="AN168" s="18">
        <f t="shared" si="15"/>
        <v>8.6141486096846052</v>
      </c>
      <c r="AO168" s="20">
        <v>6.6</v>
      </c>
      <c r="AP168" s="20">
        <v>6.8</v>
      </c>
      <c r="AQ168" s="20">
        <v>6.8</v>
      </c>
      <c r="AR168" s="20">
        <v>6.8</v>
      </c>
      <c r="AS168" s="5"/>
      <c r="AT168" s="5"/>
      <c r="AU168" s="5"/>
      <c r="AV168" s="5"/>
    </row>
    <row r="169" spans="1:48" x14ac:dyDescent="0.25">
      <c r="A169" s="1">
        <v>2000.5</v>
      </c>
      <c r="B169" s="16">
        <v>12607.7</v>
      </c>
      <c r="C169" s="17">
        <v>82.152000000000001</v>
      </c>
      <c r="D169" s="10">
        <v>6845.1</v>
      </c>
      <c r="E169" s="17">
        <v>1998.5</v>
      </c>
      <c r="F169" s="17">
        <v>212919</v>
      </c>
      <c r="G169" s="18">
        <v>214303338</v>
      </c>
      <c r="H169" s="11">
        <v>74.754999999999995</v>
      </c>
      <c r="I169" s="11">
        <v>6.52</v>
      </c>
      <c r="J169" s="10">
        <v>8.32</v>
      </c>
      <c r="K169" s="18">
        <v>5.89</v>
      </c>
      <c r="L169" s="11">
        <v>104.473</v>
      </c>
      <c r="M169" s="10">
        <v>136695</v>
      </c>
      <c r="N169" s="19">
        <v>195.98163629731363</v>
      </c>
      <c r="O169" s="19">
        <v>257.1977028309114</v>
      </c>
      <c r="P169" s="19">
        <v>200.85630298814004</v>
      </c>
      <c r="Q169" s="20">
        <v>22.86722552404111</v>
      </c>
      <c r="R169" s="18"/>
      <c r="S169" s="18"/>
      <c r="T169" s="18"/>
      <c r="U169" s="18">
        <f>J169-K169</f>
        <v>2.4300000000000006</v>
      </c>
      <c r="V169" s="21">
        <f>100*LN(L169*M169/F169)</f>
        <v>420.57690197373506</v>
      </c>
      <c r="W169" s="22">
        <f>100*LN(Q169)</f>
        <v>312.9704685591953</v>
      </c>
      <c r="X169" s="22">
        <f xml:space="preserve"> 100*LN((1000000/52)*N169/F169)</f>
        <v>287.36207111873131</v>
      </c>
      <c r="Y169" s="22">
        <f xml:space="preserve"> 100*LN((1000000000/52)*O169/G169)</f>
        <v>313.89641426205748</v>
      </c>
      <c r="Z169" s="22">
        <f xml:space="preserve"> 100*LN((1000000/52)*P169/F169)</f>
        <v>289.81894905887759</v>
      </c>
      <c r="AA169" s="22"/>
      <c r="AB169" s="20">
        <f t="shared" si="16"/>
        <v>167</v>
      </c>
      <c r="AC169" s="20">
        <f>400*(LN(B169/F169)-LN(B168/F168))</f>
        <v>-0.79133553435095649</v>
      </c>
      <c r="AD169" s="18">
        <f>(LN((D169/C169)/F169)-LN((D168/C168)/F168))*400</f>
        <v>2.4916132532077029</v>
      </c>
      <c r="AE169" s="18">
        <f>(LN((E169/C169)/F169)-LN((E168/C168)/F168))*400</f>
        <v>-0.4004317039630223</v>
      </c>
      <c r="AF169" s="18">
        <f>400*(LN(C169)-LN(C168))</f>
        <v>2.5840419586703689</v>
      </c>
      <c r="AG169" s="18">
        <f>(LN(H169/C169)-LN(H168/C168))*400</f>
        <v>5.1472071648390463</v>
      </c>
      <c r="AH169" s="18">
        <f>I169</f>
        <v>6.52</v>
      </c>
      <c r="AI169" s="18">
        <f>U169</f>
        <v>2.4300000000000006</v>
      </c>
      <c r="AJ169" s="23">
        <f t="shared" si="12"/>
        <v>5.109968296145837</v>
      </c>
      <c r="AK169" s="18">
        <f t="shared" si="17"/>
        <v>9.4915979975833125</v>
      </c>
      <c r="AL169" s="18">
        <f t="shared" si="13"/>
        <v>7.9497924295189932</v>
      </c>
      <c r="AM169" s="18">
        <f t="shared" si="14"/>
        <v>6.3353860079272408</v>
      </c>
      <c r="AN169" s="18">
        <f t="shared" si="15"/>
        <v>8.3544525764935429</v>
      </c>
      <c r="AO169" s="20">
        <v>6.5</v>
      </c>
      <c r="AP169" s="20">
        <v>6.5</v>
      </c>
      <c r="AQ169" s="20">
        <v>6.5</v>
      </c>
      <c r="AR169" s="20">
        <v>6.5</v>
      </c>
      <c r="AS169" s="5"/>
      <c r="AT169" s="5"/>
      <c r="AU169" s="5"/>
      <c r="AV169" s="5"/>
    </row>
    <row r="170" spans="1:48" x14ac:dyDescent="0.25">
      <c r="A170" s="1">
        <v>2000.75</v>
      </c>
      <c r="B170" s="16">
        <v>12679.3</v>
      </c>
      <c r="C170" s="17">
        <v>82.593000000000004</v>
      </c>
      <c r="D170" s="10">
        <v>6944.4</v>
      </c>
      <c r="E170" s="17">
        <v>2007.2</v>
      </c>
      <c r="F170" s="17">
        <v>213560</v>
      </c>
      <c r="G170" s="18">
        <v>214932352</v>
      </c>
      <c r="H170" s="11">
        <v>75.17</v>
      </c>
      <c r="I170" s="11">
        <v>6.47</v>
      </c>
      <c r="J170" s="10">
        <v>8.2100000000000009</v>
      </c>
      <c r="K170" s="18">
        <v>5.57</v>
      </c>
      <c r="L170" s="11">
        <v>104.11199999999999</v>
      </c>
      <c r="M170" s="10">
        <v>137341</v>
      </c>
      <c r="N170" s="19">
        <v>195.17554719958474</v>
      </c>
      <c r="O170" s="19">
        <v>256.11921013786832</v>
      </c>
      <c r="P170" s="19">
        <v>199.7212134173887</v>
      </c>
      <c r="Q170" s="20">
        <v>22.705504487654778</v>
      </c>
      <c r="R170" s="18"/>
      <c r="S170" s="18"/>
      <c r="T170" s="18"/>
      <c r="U170" s="18">
        <f>J170-K170</f>
        <v>2.6400000000000006</v>
      </c>
      <c r="V170" s="21">
        <f>100*LN(L170*M170/F170)</f>
        <v>420.40163034866066</v>
      </c>
      <c r="W170" s="22">
        <f>100*LN(Q170)</f>
        <v>312.26073835347285</v>
      </c>
      <c r="X170" s="22">
        <f xml:space="preserve"> 100*LN((1000000/52)*N170/F170)</f>
        <v>286.64931324067823</v>
      </c>
      <c r="Y170" s="22">
        <f xml:space="preserve"> 100*LN((1000000000/52)*O170/G170)</f>
        <v>313.18312243361453</v>
      </c>
      <c r="Z170" s="22">
        <f xml:space="preserve"> 100*LN((1000000/52)*P170/F170)</f>
        <v>288.95161979754499</v>
      </c>
      <c r="AA170" s="22"/>
      <c r="AB170" s="20">
        <f t="shared" si="16"/>
        <v>168</v>
      </c>
      <c r="AC170" s="20">
        <f>400*(LN(B170/F170)-LN(B169/F169))</f>
        <v>1.0627968334395277</v>
      </c>
      <c r="AD170" s="18">
        <f>(LN((D170/C170)/F170)-LN((D169/C169)/F169))*400</f>
        <v>2.4171033331750635</v>
      </c>
      <c r="AE170" s="18">
        <f>(LN((E170/C170)/F170)-LN((E169/C169)/F169))*400</f>
        <v>-1.6063745257547168</v>
      </c>
      <c r="AF170" s="18">
        <f>400*(LN(C170)-LN(C169))</f>
        <v>2.1414965108405681</v>
      </c>
      <c r="AG170" s="18">
        <f>(LN(H170/C170)-LN(H169/C169))*400</f>
        <v>7.2949698553931297E-2</v>
      </c>
      <c r="AH170" s="18">
        <f>I170</f>
        <v>6.47</v>
      </c>
      <c r="AI170" s="18">
        <f>U170</f>
        <v>2.6400000000000006</v>
      </c>
      <c r="AJ170" s="23">
        <f t="shared" si="12"/>
        <v>4.9346966710714355</v>
      </c>
      <c r="AK170" s="18">
        <f t="shared" si="17"/>
        <v>8.7788401195302299</v>
      </c>
      <c r="AL170" s="18">
        <f t="shared" si="13"/>
        <v>7.2365006010760453</v>
      </c>
      <c r="AM170" s="18">
        <f t="shared" si="14"/>
        <v>5.6256558022047898</v>
      </c>
      <c r="AN170" s="18">
        <f t="shared" si="15"/>
        <v>7.4871233151609431</v>
      </c>
      <c r="AO170" s="20">
        <v>6.3</v>
      </c>
      <c r="AP170" s="20">
        <v>6</v>
      </c>
      <c r="AQ170" s="20">
        <v>6</v>
      </c>
      <c r="AR170" s="20">
        <v>5.85</v>
      </c>
      <c r="AS170" s="5"/>
      <c r="AT170" s="5"/>
      <c r="AU170" s="5"/>
      <c r="AV170" s="5"/>
    </row>
    <row r="171" spans="1:48" x14ac:dyDescent="0.25">
      <c r="A171" s="1">
        <v>2001</v>
      </c>
      <c r="B171" s="16">
        <v>12643.3</v>
      </c>
      <c r="C171" s="17">
        <v>83.111999999999995</v>
      </c>
      <c r="D171" s="10">
        <v>7020.4</v>
      </c>
      <c r="E171" s="17">
        <v>1998.2</v>
      </c>
      <c r="F171" s="17">
        <v>214101</v>
      </c>
      <c r="G171" s="18">
        <v>215473202</v>
      </c>
      <c r="H171" s="11">
        <v>76.903999999999996</v>
      </c>
      <c r="I171" s="11">
        <v>5.6</v>
      </c>
      <c r="J171" s="10">
        <v>7.88</v>
      </c>
      <c r="K171" s="18">
        <v>5.04</v>
      </c>
      <c r="L171" s="11">
        <v>103.646</v>
      </c>
      <c r="M171" s="10">
        <v>137724</v>
      </c>
      <c r="N171" s="19">
        <v>195.07315514161016</v>
      </c>
      <c r="O171" s="19">
        <v>256.34031726519004</v>
      </c>
      <c r="P171" s="19">
        <v>199.61548826767827</v>
      </c>
      <c r="Q171" s="20">
        <v>22.641174594128053</v>
      </c>
      <c r="R171" s="18"/>
      <c r="S171" s="18"/>
      <c r="T171" s="18"/>
      <c r="U171" s="18">
        <f>J171-K171</f>
        <v>2.84</v>
      </c>
      <c r="V171" s="21">
        <f>100*LN(L171*M171/F171)</f>
        <v>419.97850629108927</v>
      </c>
      <c r="W171" s="22">
        <f>100*LN(Q171)</f>
        <v>311.97701333552709</v>
      </c>
      <c r="X171" s="22">
        <f xml:space="preserve"> 100*LN((1000000/52)*N171/F171)</f>
        <v>286.34383368845857</v>
      </c>
      <c r="Y171" s="22">
        <f xml:space="preserve"> 100*LN((1000000000/52)*O171/G171)</f>
        <v>313.01809372318303</v>
      </c>
      <c r="Z171" s="22">
        <f xml:space="preserve"> 100*LN((1000000/52)*P171/F171)</f>
        <v>288.64566514997239</v>
      </c>
      <c r="AA171" s="22"/>
      <c r="AB171" s="20">
        <f t="shared" si="16"/>
        <v>169</v>
      </c>
      <c r="AC171" s="20">
        <f>400*(LN(B171/F171)-LN(B170/F170))</f>
        <v>-2.1493418046345525</v>
      </c>
      <c r="AD171" s="18">
        <f>(LN((D171/C171)/F171)-LN((D170/C170)/F170))*400</f>
        <v>0.83616392929748429</v>
      </c>
      <c r="AE171" s="18">
        <f>(LN((E171/C171)/F171)-LN((E170/C170)/F170))*400</f>
        <v>-5.31525920631708</v>
      </c>
      <c r="AF171" s="18">
        <f>400*(LN(C171)-LN(C170))</f>
        <v>2.5056658380538721</v>
      </c>
      <c r="AG171" s="18">
        <f>(LN(H171/C171)-LN(H170/C170))*400</f>
        <v>6.6166043916009718</v>
      </c>
      <c r="AH171" s="18">
        <f>I171</f>
        <v>5.6</v>
      </c>
      <c r="AI171" s="18">
        <f>U171</f>
        <v>2.84</v>
      </c>
      <c r="AJ171" s="23">
        <f t="shared" si="12"/>
        <v>4.51157261350005</v>
      </c>
      <c r="AK171" s="18">
        <f t="shared" si="17"/>
        <v>8.4733605673105785</v>
      </c>
      <c r="AL171" s="18">
        <f t="shared" si="13"/>
        <v>7.0714718906445455</v>
      </c>
      <c r="AM171" s="18">
        <f t="shared" si="14"/>
        <v>5.3419307842590342</v>
      </c>
      <c r="AN171" s="18">
        <f t="shared" si="15"/>
        <v>7.1811686675883379</v>
      </c>
      <c r="AO171" s="20">
        <v>4.72</v>
      </c>
      <c r="AP171" s="20">
        <v>4.5</v>
      </c>
      <c r="AQ171" s="20">
        <v>4.5</v>
      </c>
      <c r="AR171" s="20">
        <v>4.5</v>
      </c>
      <c r="AS171" s="5"/>
      <c r="AT171" s="5"/>
      <c r="AU171" s="5"/>
      <c r="AV171" s="5"/>
    </row>
    <row r="172" spans="1:48" x14ac:dyDescent="0.25">
      <c r="A172" s="1">
        <v>2001.25</v>
      </c>
      <c r="B172" s="16">
        <v>12710.3</v>
      </c>
      <c r="C172" s="17">
        <v>83.698999999999998</v>
      </c>
      <c r="D172" s="10">
        <v>7072.1</v>
      </c>
      <c r="E172" s="17">
        <v>1978.6</v>
      </c>
      <c r="F172" s="17">
        <v>214736</v>
      </c>
      <c r="G172" s="18">
        <v>216112905</v>
      </c>
      <c r="H172" s="11">
        <v>77.138000000000005</v>
      </c>
      <c r="I172" s="11">
        <v>4.33</v>
      </c>
      <c r="J172" s="10">
        <v>8.0399999999999991</v>
      </c>
      <c r="K172" s="18">
        <v>5.28</v>
      </c>
      <c r="L172" s="11">
        <v>103.22199999999999</v>
      </c>
      <c r="M172" s="10">
        <v>137088</v>
      </c>
      <c r="N172" s="19">
        <v>193.00736315913088</v>
      </c>
      <c r="O172" s="19">
        <v>254.4771369165959</v>
      </c>
      <c r="P172" s="19">
        <v>197.46469624705202</v>
      </c>
      <c r="Q172" s="20">
        <v>22.400150805580619</v>
      </c>
      <c r="R172" s="18"/>
      <c r="S172" s="18"/>
      <c r="T172" s="18"/>
      <c r="U172" s="18">
        <f>J172-K172</f>
        <v>2.7599999999999989</v>
      </c>
      <c r="V172" s="21">
        <f>100*LN(L172*M172/F172)</f>
        <v>418.80956973525502</v>
      </c>
      <c r="W172" s="22">
        <f>100*LN(Q172)</f>
        <v>310.90676912303235</v>
      </c>
      <c r="X172" s="22">
        <f xml:space="preserve"> 100*LN((1000000/52)*N172/F172)</f>
        <v>284.98305330059907</v>
      </c>
      <c r="Y172" s="22">
        <f xml:space="preserve"> 100*LN((1000000000/52)*O172/G172)</f>
        <v>311.99215776045224</v>
      </c>
      <c r="Z172" s="22">
        <f xml:space="preserve"> 100*LN((1000000/52)*P172/F172)</f>
        <v>287.26620089286985</v>
      </c>
      <c r="AA172" s="22"/>
      <c r="AB172" s="20">
        <f t="shared" si="16"/>
        <v>170</v>
      </c>
      <c r="AC172" s="20">
        <f>400*(LN(B172/F172)-LN(B171/F171))</f>
        <v>0.92950297394462922</v>
      </c>
      <c r="AD172" s="18">
        <f>(LN((D172/C172)/F172)-LN((D171/C171)/F171))*400</f>
        <v>-1.0648662180649637</v>
      </c>
      <c r="AE172" s="18">
        <f>(LN((E172/C172)/F172)-LN((E171/C171)/F171))*400</f>
        <v>-7.9426743961690249</v>
      </c>
      <c r="AF172" s="18">
        <f>400*(LN(C172)-LN(C171))</f>
        <v>2.8151736898102797</v>
      </c>
      <c r="AG172" s="18">
        <f>(LN(H172/C172)-LN(H171/C171))*400</f>
        <v>-1.5999197720989511</v>
      </c>
      <c r="AH172" s="18">
        <f>I172</f>
        <v>4.33</v>
      </c>
      <c r="AI172" s="18">
        <f>U172</f>
        <v>2.7599999999999989</v>
      </c>
      <c r="AJ172" s="23">
        <f t="shared" si="12"/>
        <v>3.3426360576657999</v>
      </c>
      <c r="AK172" s="18">
        <f t="shared" si="17"/>
        <v>7.1125801794510721</v>
      </c>
      <c r="AL172" s="18">
        <f t="shared" si="13"/>
        <v>6.045535927913761</v>
      </c>
      <c r="AM172" s="18">
        <f t="shared" si="14"/>
        <v>4.2716865717642918</v>
      </c>
      <c r="AN172" s="18">
        <f t="shared" si="15"/>
        <v>5.8017044104857973</v>
      </c>
      <c r="AO172" s="20">
        <v>3.6</v>
      </c>
      <c r="AP172" s="20">
        <v>3.5</v>
      </c>
      <c r="AQ172" s="20">
        <v>3.5</v>
      </c>
      <c r="AR172" s="20">
        <v>3.75</v>
      </c>
      <c r="AS172" s="5"/>
      <c r="AT172" s="5"/>
      <c r="AU172" s="5"/>
      <c r="AV172" s="5"/>
    </row>
    <row r="173" spans="1:48" x14ac:dyDescent="0.25">
      <c r="A173" s="1">
        <v>2001.5</v>
      </c>
      <c r="B173" s="16">
        <v>12670.1</v>
      </c>
      <c r="C173" s="17">
        <v>83.972999999999999</v>
      </c>
      <c r="D173" s="10">
        <v>7103.4</v>
      </c>
      <c r="E173" s="17">
        <v>1967.5</v>
      </c>
      <c r="F173" s="17">
        <v>215422</v>
      </c>
      <c r="G173" s="18">
        <v>216807116</v>
      </c>
      <c r="H173" s="11">
        <v>77.215000000000003</v>
      </c>
      <c r="I173" s="11">
        <v>3.5</v>
      </c>
      <c r="J173" s="10">
        <v>7.95</v>
      </c>
      <c r="K173" s="18">
        <v>5</v>
      </c>
      <c r="L173" s="11">
        <v>102.886</v>
      </c>
      <c r="M173" s="10">
        <v>136719</v>
      </c>
      <c r="N173" s="19">
        <v>190.94268224457963</v>
      </c>
      <c r="O173" s="19">
        <v>253.14641404597134</v>
      </c>
      <c r="P173" s="19">
        <v>195.29234884003861</v>
      </c>
      <c r="Q173" s="20">
        <v>22.209300052885503</v>
      </c>
      <c r="R173" s="18"/>
      <c r="S173" s="18"/>
      <c r="T173" s="18"/>
      <c r="U173" s="18">
        <f>J173-K173</f>
        <v>2.95</v>
      </c>
      <c r="V173" s="21">
        <f>100*LN(L173*M173/F173)</f>
        <v>417.89504086551858</v>
      </c>
      <c r="W173" s="22">
        <f>100*LN(Q173)</f>
        <v>310.05111224563524</v>
      </c>
      <c r="X173" s="22">
        <f xml:space="preserve"> 100*LN((1000000/52)*N173/F173)</f>
        <v>283.58859553815682</v>
      </c>
      <c r="Y173" s="22">
        <f xml:space="preserve"> 100*LN((1000000000/52)*O173/G173)</f>
        <v>311.14715014783178</v>
      </c>
      <c r="Z173" s="22">
        <f xml:space="preserve"> 100*LN((1000000/52)*P173/F173)</f>
        <v>285.84103260010789</v>
      </c>
      <c r="AA173" s="22"/>
      <c r="AB173" s="20">
        <f t="shared" si="16"/>
        <v>171</v>
      </c>
      <c r="AC173" s="20">
        <f>400*(LN(B173/F173)-LN(B172/F172))</f>
        <v>-2.542931934408621</v>
      </c>
      <c r="AD173" s="18">
        <f>(LN((D173/C173)/F173)-LN((D172/C172)/F172))*400</f>
        <v>-0.81669594653988042</v>
      </c>
      <c r="AE173" s="18">
        <f>(LN((E173/C173)/F173)-LN((E172/C172)/F172))*400</f>
        <v>-4.8334558482238776</v>
      </c>
      <c r="AF173" s="18">
        <f>400*(LN(C173)-LN(C172))</f>
        <v>1.3073154439574353</v>
      </c>
      <c r="AG173" s="18">
        <f>(LN(H173/C173)-LN(H172/C172))*400</f>
        <v>-0.90823019708892172</v>
      </c>
      <c r="AH173" s="18">
        <f>I173</f>
        <v>3.5</v>
      </c>
      <c r="AI173" s="18">
        <f>U173</f>
        <v>2.95</v>
      </c>
      <c r="AJ173" s="23">
        <f t="shared" si="12"/>
        <v>2.4281071879293563</v>
      </c>
      <c r="AK173" s="18">
        <f t="shared" si="17"/>
        <v>5.7181224170088285</v>
      </c>
      <c r="AL173" s="18">
        <f t="shared" si="13"/>
        <v>5.2005283152932975</v>
      </c>
      <c r="AM173" s="18">
        <f t="shared" si="14"/>
        <v>3.4160296943671824</v>
      </c>
      <c r="AN173" s="18">
        <f t="shared" si="15"/>
        <v>4.3765361177238447</v>
      </c>
      <c r="AO173" s="20">
        <v>2.5</v>
      </c>
      <c r="AP173" s="20">
        <v>2.2999999999999998</v>
      </c>
      <c r="AQ173" s="20">
        <v>2.5</v>
      </c>
      <c r="AR173" s="20">
        <v>2.77</v>
      </c>
      <c r="AS173" s="5"/>
      <c r="AT173" s="5"/>
      <c r="AU173" s="5"/>
      <c r="AV173" s="5"/>
    </row>
    <row r="174" spans="1:48" x14ac:dyDescent="0.25">
      <c r="A174" s="1">
        <v>2001.75</v>
      </c>
      <c r="B174" s="16">
        <v>12705.3</v>
      </c>
      <c r="C174" s="17">
        <v>84.227000000000004</v>
      </c>
      <c r="D174" s="10">
        <v>7216.6</v>
      </c>
      <c r="E174" s="17">
        <v>1923.5</v>
      </c>
      <c r="F174" s="17">
        <v>216112</v>
      </c>
      <c r="G174" s="18">
        <v>217498976.66666666</v>
      </c>
      <c r="H174" s="11">
        <v>77.914000000000001</v>
      </c>
      <c r="I174" s="11">
        <v>2.13</v>
      </c>
      <c r="J174" s="10">
        <v>7.92</v>
      </c>
      <c r="K174" s="18">
        <v>4.76</v>
      </c>
      <c r="L174" s="11">
        <v>102.625</v>
      </c>
      <c r="M174" s="10">
        <v>136226</v>
      </c>
      <c r="N174" s="19">
        <v>188.7189753512807</v>
      </c>
      <c r="O174" s="19">
        <v>251.44288554086958</v>
      </c>
      <c r="P174" s="19">
        <v>193.21597509188129</v>
      </c>
      <c r="Q174" s="20">
        <v>22.008157642772442</v>
      </c>
      <c r="R174" s="18"/>
      <c r="S174" s="18"/>
      <c r="T174" s="18"/>
      <c r="U174" s="18">
        <f>J174-K174</f>
        <v>3.16</v>
      </c>
      <c r="V174" s="21">
        <f>100*LN(L174*M174/F174)</f>
        <v>416.96000471928789</v>
      </c>
      <c r="W174" s="22">
        <f>100*LN(Q174)</f>
        <v>309.14131865724664</v>
      </c>
      <c r="X174" s="22">
        <f xml:space="preserve"> 100*LN((1000000/52)*N174/F174)</f>
        <v>282.09737742015335</v>
      </c>
      <c r="Y174" s="22">
        <f xml:space="preserve"> 100*LN((1000000000/52)*O174/G174)</f>
        <v>310.15332833487099</v>
      </c>
      <c r="Z174" s="22">
        <f xml:space="preserve"> 100*LN((1000000/52)*P174/F174)</f>
        <v>284.45233737533329</v>
      </c>
      <c r="AA174" s="22"/>
      <c r="AB174" s="20">
        <f t="shared" si="16"/>
        <v>172</v>
      </c>
      <c r="AC174" s="20">
        <f>400*(LN(B174/F174)-LN(B173/F173))</f>
        <v>-0.16942178693870602</v>
      </c>
      <c r="AD174" s="18">
        <f>(LN((D174/C174)/F174)-LN((D173/C173)/F173))*400</f>
        <v>3.8369088489435654</v>
      </c>
      <c r="AE174" s="18">
        <f>(LN((E174/C174)/F174)-LN((E173/C173)/F173))*400</f>
        <v>-11.534148470308736</v>
      </c>
      <c r="AF174" s="18">
        <f>400*(LN(C174)-LN(C173))</f>
        <v>1.2080865306828059</v>
      </c>
      <c r="AG174" s="18">
        <f>(LN(H174/C174)-LN(H173/C173))*400</f>
        <v>2.396679725763823</v>
      </c>
      <c r="AH174" s="18">
        <f>I174</f>
        <v>2.13</v>
      </c>
      <c r="AI174" s="18">
        <f>U174</f>
        <v>3.16</v>
      </c>
      <c r="AJ174" s="23">
        <f t="shared" si="12"/>
        <v>1.4930710416986699</v>
      </c>
      <c r="AK174" s="18">
        <f t="shared" si="17"/>
        <v>4.2269042990053549</v>
      </c>
      <c r="AL174" s="18">
        <f t="shared" si="13"/>
        <v>4.2067065023325085</v>
      </c>
      <c r="AM174" s="18">
        <f t="shared" si="14"/>
        <v>2.5062361059785871</v>
      </c>
      <c r="AN174" s="18">
        <f t="shared" si="15"/>
        <v>2.9878408929492366</v>
      </c>
      <c r="AO174" s="20">
        <v>1.7</v>
      </c>
      <c r="AP174" s="20">
        <v>1.75</v>
      </c>
      <c r="AQ174" s="20">
        <v>2</v>
      </c>
      <c r="AR174" s="20">
        <v>2.5</v>
      </c>
      <c r="AS174" s="5"/>
      <c r="AT174" s="5"/>
      <c r="AU174" s="5"/>
      <c r="AV174" s="5"/>
    </row>
    <row r="175" spans="1:48" x14ac:dyDescent="0.25">
      <c r="A175" s="1">
        <v>2002</v>
      </c>
      <c r="B175" s="16">
        <v>12822.3</v>
      </c>
      <c r="C175" s="17">
        <v>84.497</v>
      </c>
      <c r="D175" s="10">
        <v>7251.4</v>
      </c>
      <c r="E175" s="17">
        <v>1910.2</v>
      </c>
      <c r="F175" s="17">
        <v>216664</v>
      </c>
      <c r="G175" s="18">
        <v>218054705.33333334</v>
      </c>
      <c r="H175" s="11">
        <v>78.313999999999993</v>
      </c>
      <c r="I175" s="11">
        <v>1.73</v>
      </c>
      <c r="J175" s="10">
        <v>7.96</v>
      </c>
      <c r="K175" s="18">
        <v>5.08</v>
      </c>
      <c r="L175" s="11">
        <v>102.667</v>
      </c>
      <c r="M175" s="10">
        <v>136105</v>
      </c>
      <c r="N175" s="19">
        <v>187.05731265909671</v>
      </c>
      <c r="O175" s="19">
        <v>249.78028383792739</v>
      </c>
      <c r="P175" s="19">
        <v>191.66297929651736</v>
      </c>
      <c r="Q175" s="20">
        <v>21.806405177763004</v>
      </c>
      <c r="R175" s="18"/>
      <c r="S175" s="18"/>
      <c r="T175" s="18"/>
      <c r="U175" s="18">
        <f>J175-K175</f>
        <v>2.88</v>
      </c>
      <c r="V175" s="21">
        <f>100*LN(L175*M175/F175)</f>
        <v>416.65696212753966</v>
      </c>
      <c r="W175" s="22">
        <f>100*LN(Q175)</f>
        <v>308.22037421334397</v>
      </c>
      <c r="X175" s="22">
        <f xml:space="preserve"> 100*LN((1000000/52)*N175/F175)</f>
        <v>280.95788486529005</v>
      </c>
      <c r="Y175" s="22">
        <f xml:space="preserve"> 100*LN((1000000000/52)*O175/G175)</f>
        <v>309.23472539822399</v>
      </c>
      <c r="Z175" s="22">
        <f xml:space="preserve"> 100*LN((1000000/52)*P175/F175)</f>
        <v>283.39023074384107</v>
      </c>
      <c r="AA175" s="22"/>
      <c r="AB175" s="20">
        <f t="shared" si="16"/>
        <v>173</v>
      </c>
      <c r="AC175" s="20">
        <f>400*(LN(B175/F175)-LN(B174/F174))</f>
        <v>2.6462554791660153</v>
      </c>
      <c r="AD175" s="18">
        <f>(LN((D175/C175)/F175)-LN((D174/C174)/F174))*400</f>
        <v>-0.37633786788227042</v>
      </c>
      <c r="AE175" s="18">
        <f>(LN((E175/C175)/F175)-LN((E174/C174)/F174))*400</f>
        <v>-5.0759860287101333</v>
      </c>
      <c r="AF175" s="18">
        <f>400*(LN(C175)-LN(C174))</f>
        <v>1.2801983379787885</v>
      </c>
      <c r="AG175" s="18">
        <f>(LN(H175/C175)-LN(H174/C174))*400</f>
        <v>0.76809453686017548</v>
      </c>
      <c r="AH175" s="18">
        <f>I175</f>
        <v>1.73</v>
      </c>
      <c r="AI175" s="18">
        <f>U175</f>
        <v>2.88</v>
      </c>
      <c r="AJ175" s="23">
        <f t="shared" si="12"/>
        <v>1.1900284499504323</v>
      </c>
      <c r="AK175" s="18">
        <f t="shared" si="17"/>
        <v>3.0874117441420594</v>
      </c>
      <c r="AL175" s="18">
        <f t="shared" si="13"/>
        <v>3.2881035656855033</v>
      </c>
      <c r="AM175" s="18">
        <f t="shared" si="14"/>
        <v>1.5852916620759174</v>
      </c>
      <c r="AN175" s="18">
        <f t="shared" si="15"/>
        <v>1.9257342614570234</v>
      </c>
      <c r="AO175" s="20">
        <v>1.76</v>
      </c>
      <c r="AP175" s="20">
        <v>2.15</v>
      </c>
      <c r="AQ175" s="20">
        <v>2.6</v>
      </c>
      <c r="AR175" s="20">
        <v>3</v>
      </c>
      <c r="AS175" s="5"/>
      <c r="AT175" s="5"/>
      <c r="AU175" s="5"/>
      <c r="AV175" s="5"/>
    </row>
    <row r="176" spans="1:48" x14ac:dyDescent="0.25">
      <c r="A176" s="1">
        <v>2002.25</v>
      </c>
      <c r="B176" s="16">
        <v>12893</v>
      </c>
      <c r="C176" s="17">
        <v>84.811999999999998</v>
      </c>
      <c r="D176" s="10">
        <v>7344.5</v>
      </c>
      <c r="E176" s="17">
        <v>1906.5</v>
      </c>
      <c r="F176" s="17">
        <v>217204</v>
      </c>
      <c r="G176" s="18">
        <v>218609133.66666666</v>
      </c>
      <c r="H176" s="11">
        <v>79.001999999999995</v>
      </c>
      <c r="I176" s="11">
        <v>1.75</v>
      </c>
      <c r="J176" s="10">
        <v>8.02</v>
      </c>
      <c r="K176" s="18">
        <v>5.1100000000000003</v>
      </c>
      <c r="L176" s="11">
        <v>103.108</v>
      </c>
      <c r="M176" s="10">
        <v>136360</v>
      </c>
      <c r="N176" s="19">
        <v>187.5715423225318</v>
      </c>
      <c r="O176" s="19">
        <v>251.01385064757267</v>
      </c>
      <c r="P176" s="19">
        <v>192.07120901335821</v>
      </c>
      <c r="Q176" s="20">
        <v>21.833345161965752</v>
      </c>
      <c r="R176" s="18"/>
      <c r="S176" s="18"/>
      <c r="T176" s="18"/>
      <c r="U176" s="18">
        <f>J176-K176</f>
        <v>2.9099999999999993</v>
      </c>
      <c r="V176" s="21">
        <f>100*LN(L176*M176/F176)</f>
        <v>417.02384257542286</v>
      </c>
      <c r="W176" s="22">
        <f>100*LN(Q176)</f>
        <v>308.34383957423739</v>
      </c>
      <c r="X176" s="22">
        <f xml:space="preserve"> 100*LN((1000000/52)*N176/F176)</f>
        <v>280.98348879930677</v>
      </c>
      <c r="Y176" s="22">
        <f xml:space="preserve"> 100*LN((1000000000/52)*O176/G176)</f>
        <v>309.47343224476413</v>
      </c>
      <c r="Z176" s="22">
        <f xml:space="preserve"> 100*LN((1000000/52)*P176/F176)</f>
        <v>283.35407398508431</v>
      </c>
      <c r="AA176" s="22"/>
      <c r="AB176" s="20">
        <f t="shared" si="16"/>
        <v>174</v>
      </c>
      <c r="AC176" s="20">
        <f>400*(LN(B176/F176)-LN(B175/F175))</f>
        <v>1.2037792833968552</v>
      </c>
      <c r="AD176" s="18">
        <f>(LN((D176/C176)/F176)-LN((D175/C175)/F175))*400</f>
        <v>2.6187724110410926</v>
      </c>
      <c r="AE176" s="18">
        <f>(LN((E176/C176)/F176)-LN((E175/C175)/F175))*400</f>
        <v>-3.2596389567842721</v>
      </c>
      <c r="AF176" s="18">
        <f>400*(LN(C176)-LN(C175))</f>
        <v>1.4884045784000932</v>
      </c>
      <c r="AG176" s="18">
        <f>(LN(H176/C176)-LN(H175/C175))*400</f>
        <v>2.0103082612330625</v>
      </c>
      <c r="AH176" s="18">
        <f>I176</f>
        <v>1.75</v>
      </c>
      <c r="AI176" s="18">
        <f>U176</f>
        <v>2.9099999999999993</v>
      </c>
      <c r="AJ176" s="23">
        <f t="shared" si="12"/>
        <v>1.5569088978336367</v>
      </c>
      <c r="AK176" s="18">
        <f t="shared" si="17"/>
        <v>3.1130156781587743</v>
      </c>
      <c r="AL176" s="18">
        <f t="shared" si="13"/>
        <v>3.5268104122256432</v>
      </c>
      <c r="AM176" s="18">
        <f t="shared" si="14"/>
        <v>1.708757022969337</v>
      </c>
      <c r="AN176" s="18">
        <f t="shared" si="15"/>
        <v>1.8895775027002628</v>
      </c>
      <c r="AO176" s="20">
        <v>1.77</v>
      </c>
      <c r="AP176" s="20">
        <v>2</v>
      </c>
      <c r="AQ176" s="20">
        <v>2.5</v>
      </c>
      <c r="AR176" s="20">
        <v>3</v>
      </c>
      <c r="AS176" s="5"/>
      <c r="AT176" s="5"/>
      <c r="AU176" s="5"/>
      <c r="AV176" s="5"/>
    </row>
    <row r="177" spans="1:48" x14ac:dyDescent="0.25">
      <c r="A177" s="1">
        <v>2002.5</v>
      </c>
      <c r="B177" s="16">
        <v>12955.8</v>
      </c>
      <c r="C177" s="17">
        <v>85.19</v>
      </c>
      <c r="D177" s="10">
        <v>7433.1</v>
      </c>
      <c r="E177" s="17">
        <v>1902.6</v>
      </c>
      <c r="F177" s="17">
        <v>217868</v>
      </c>
      <c r="G177" s="18">
        <v>219283959.33333334</v>
      </c>
      <c r="H177" s="11">
        <v>79.39</v>
      </c>
      <c r="I177" s="11">
        <v>1.74</v>
      </c>
      <c r="J177" s="10">
        <v>7.63</v>
      </c>
      <c r="K177" s="18">
        <v>4.2699999999999996</v>
      </c>
      <c r="L177" s="11">
        <v>102.889</v>
      </c>
      <c r="M177" s="10">
        <v>136807</v>
      </c>
      <c r="N177" s="19">
        <v>186.97336432812926</v>
      </c>
      <c r="O177" s="19">
        <v>250.61602484117242</v>
      </c>
      <c r="P177" s="19">
        <v>191.3733644234967</v>
      </c>
      <c r="Q177" s="20">
        <v>21.747829284800634</v>
      </c>
      <c r="R177" s="18"/>
      <c r="S177" s="18"/>
      <c r="T177" s="18"/>
      <c r="U177" s="18">
        <f>J177-K177</f>
        <v>3.3600000000000003</v>
      </c>
      <c r="V177" s="21">
        <f>100*LN(L177*M177/F177)</f>
        <v>416.83325358829615</v>
      </c>
      <c r="W177" s="22">
        <f>100*LN(Q177)</f>
        <v>307.95139495563706</v>
      </c>
      <c r="X177" s="22">
        <f xml:space="preserve"> 100*LN((1000000/52)*N177/F177)</f>
        <v>280.35883555522503</v>
      </c>
      <c r="Y177" s="22">
        <f xml:space="preserve"> 100*LN((1000000000/52)*O177/G177)</f>
        <v>309.00660388189829</v>
      </c>
      <c r="Z177" s="22">
        <f xml:space="preserve"> 100*LN((1000000/52)*P177/F177)</f>
        <v>282.68484930839486</v>
      </c>
      <c r="AA177" s="22"/>
      <c r="AB177" s="20">
        <f t="shared" si="16"/>
        <v>175</v>
      </c>
      <c r="AC177" s="20">
        <f>400*(LN(B177/F177)-LN(B176/F176))</f>
        <v>0.72266607378868031</v>
      </c>
      <c r="AD177" s="18">
        <f>(LN((D177/C177)/F177)-LN((D176/C176)/F176))*400</f>
        <v>1.7967523333780377</v>
      </c>
      <c r="AE177" s="18">
        <f>(LN((E177/C177)/F177)-LN((E176/C176)/F176))*400</f>
        <v>-3.8188452292949648</v>
      </c>
      <c r="AF177" s="18">
        <f>400*(LN(C177)-LN(C176))</f>
        <v>1.7788055337781827</v>
      </c>
      <c r="AG177" s="18">
        <f>(LN(H177/C177)-LN(H176/C176))*400</f>
        <v>0.18089332012617976</v>
      </c>
      <c r="AH177" s="18">
        <f>I177</f>
        <v>1.74</v>
      </c>
      <c r="AI177" s="18">
        <f>U177</f>
        <v>3.3600000000000003</v>
      </c>
      <c r="AJ177" s="23">
        <f t="shared" si="12"/>
        <v>1.3663199107069204</v>
      </c>
      <c r="AK177" s="18">
        <f t="shared" si="17"/>
        <v>2.4883624340770325</v>
      </c>
      <c r="AL177" s="18">
        <f t="shared" si="13"/>
        <v>3.0599820493598031</v>
      </c>
      <c r="AM177" s="18">
        <f t="shared" si="14"/>
        <v>1.3163124043690004</v>
      </c>
      <c r="AN177" s="18">
        <f t="shared" si="15"/>
        <v>1.2203528260108101</v>
      </c>
      <c r="AO177" s="20">
        <v>1.75</v>
      </c>
      <c r="AP177" s="20">
        <v>1.75</v>
      </c>
      <c r="AQ177" s="20">
        <v>2</v>
      </c>
      <c r="AR177" s="20">
        <v>2.5</v>
      </c>
      <c r="AS177" s="5"/>
      <c r="AT177" s="5"/>
      <c r="AU177" s="5"/>
      <c r="AV177" s="5"/>
    </row>
    <row r="178" spans="1:48" x14ac:dyDescent="0.25">
      <c r="A178" s="1">
        <v>2002.75</v>
      </c>
      <c r="B178" s="16">
        <v>12964</v>
      </c>
      <c r="C178" s="17">
        <v>85.650999999999996</v>
      </c>
      <c r="D178" s="10">
        <v>7507.2</v>
      </c>
      <c r="E178" s="17">
        <v>1906.7</v>
      </c>
      <c r="F178" s="17">
        <v>218543</v>
      </c>
      <c r="G178" s="18">
        <v>219957609</v>
      </c>
      <c r="H178" s="11">
        <v>79.581000000000003</v>
      </c>
      <c r="I178" s="11">
        <v>1.44</v>
      </c>
      <c r="J178" s="10">
        <v>7.6</v>
      </c>
      <c r="K178" s="18">
        <v>4</v>
      </c>
      <c r="L178" s="11">
        <v>102.846</v>
      </c>
      <c r="M178" s="10">
        <v>136652</v>
      </c>
      <c r="N178" s="19">
        <v>187.19288026780478</v>
      </c>
      <c r="O178" s="19">
        <v>250.93587783659893</v>
      </c>
      <c r="P178" s="19">
        <v>191.7095466801583</v>
      </c>
      <c r="Q178" s="20">
        <v>21.728798169725131</v>
      </c>
      <c r="R178" s="18"/>
      <c r="S178" s="18"/>
      <c r="T178" s="18"/>
      <c r="U178" s="18">
        <f>J178-K178</f>
        <v>3.5999999999999996</v>
      </c>
      <c r="V178" s="21">
        <f>100*LN(L178*M178/F178)</f>
        <v>416.36874804387008</v>
      </c>
      <c r="W178" s="22">
        <f>100*LN(Q178)</f>
        <v>307.86384853170654</v>
      </c>
      <c r="X178" s="22">
        <f xml:space="preserve"> 100*LN((1000000/52)*N178/F178)</f>
        <v>280.16682994510262</v>
      </c>
      <c r="Y178" s="22">
        <f xml:space="preserve"> 100*LN((1000000000/52)*O178/G178)</f>
        <v>308.82741586865143</v>
      </c>
      <c r="Z178" s="22">
        <f xml:space="preserve"> 100*LN((1000000/52)*P178/F178)</f>
        <v>282.55102178050214</v>
      </c>
      <c r="AA178" s="22"/>
      <c r="AB178" s="20">
        <f t="shared" si="16"/>
        <v>176</v>
      </c>
      <c r="AC178" s="20">
        <f>400*(LN(B178/F178)-LN(B177/F177))</f>
        <v>-0.98427829994562899</v>
      </c>
      <c r="AD178" s="18">
        <f>(LN((D178/C178)/F178)-LN((D177/C177)/F177))*400</f>
        <v>0.57172003731693621</v>
      </c>
      <c r="AE178" s="18">
        <f>(LN((E178/C178)/F178)-LN((E177/C177)/F177))*400</f>
        <v>-2.5350533899505479</v>
      </c>
      <c r="AF178" s="18">
        <f>400*(LN(C178)-LN(C177))</f>
        <v>2.1587376281825499</v>
      </c>
      <c r="AG178" s="18">
        <f>(LN(H178/C178)-LN(H177/C177))*400</f>
        <v>-1.1975555665190485</v>
      </c>
      <c r="AH178" s="18">
        <f>I178</f>
        <v>1.44</v>
      </c>
      <c r="AI178" s="18">
        <f>U178</f>
        <v>3.5999999999999996</v>
      </c>
      <c r="AJ178" s="23">
        <f t="shared" si="12"/>
        <v>0.90181436628085976</v>
      </c>
      <c r="AK178" s="18">
        <f t="shared" si="17"/>
        <v>2.2963568239546248</v>
      </c>
      <c r="AL178" s="18">
        <f t="shared" si="13"/>
        <v>2.8807940361129454</v>
      </c>
      <c r="AM178" s="18">
        <f t="shared" si="14"/>
        <v>1.2287659804384816</v>
      </c>
      <c r="AN178" s="18">
        <f t="shared" si="15"/>
        <v>1.0865252981180902</v>
      </c>
      <c r="AO178" s="20">
        <v>1.25</v>
      </c>
      <c r="AP178" s="20">
        <v>1.25</v>
      </c>
      <c r="AQ178" s="20">
        <v>1.5</v>
      </c>
      <c r="AR178" s="20">
        <v>2</v>
      </c>
      <c r="AS178" s="5"/>
      <c r="AT178" s="5"/>
      <c r="AU178" s="5"/>
      <c r="AV178" s="5"/>
    </row>
    <row r="179" spans="1:48" x14ac:dyDescent="0.25">
      <c r="A179" s="1">
        <v>2003</v>
      </c>
      <c r="B179" s="16">
        <v>13031.2</v>
      </c>
      <c r="C179" s="17">
        <v>86.179000000000002</v>
      </c>
      <c r="D179" s="10">
        <v>7593.5</v>
      </c>
      <c r="E179" s="17">
        <v>1929.2</v>
      </c>
      <c r="F179" s="17">
        <v>220109</v>
      </c>
      <c r="G179" s="18">
        <v>221523517.66666666</v>
      </c>
      <c r="H179" s="11">
        <v>80.102000000000004</v>
      </c>
      <c r="I179" s="11">
        <v>1.25</v>
      </c>
      <c r="J179" s="10">
        <v>7.12</v>
      </c>
      <c r="K179" s="18">
        <v>3.92</v>
      </c>
      <c r="L179" s="11">
        <v>102.393</v>
      </c>
      <c r="M179" s="10">
        <v>137444</v>
      </c>
      <c r="N179" s="19">
        <v>186.15508647480942</v>
      </c>
      <c r="O179" s="19">
        <v>249.43025631058174</v>
      </c>
      <c r="P179" s="19">
        <v>190.60741992512681</v>
      </c>
      <c r="Q179" s="20">
        <v>21.54703388723642</v>
      </c>
      <c r="R179" s="18"/>
      <c r="S179" s="18"/>
      <c r="T179" s="18"/>
      <c r="U179" s="18">
        <f>J179-K179</f>
        <v>3.2</v>
      </c>
      <c r="V179" s="21">
        <f>100*LN(L179*M179/F179)</f>
        <v>415.79120341143516</v>
      </c>
      <c r="W179" s="22">
        <f>100*LN(Q179)</f>
        <v>307.02381684333682</v>
      </c>
      <c r="X179" s="22">
        <f xml:space="preserve"> 100*LN((1000000/52)*N179/F179)</f>
        <v>278.89688067481779</v>
      </c>
      <c r="Y179" s="22">
        <f xml:space="preserve"> 100*LN((1000000000/52)*O179/G179)</f>
        <v>307.51621442736837</v>
      </c>
      <c r="Z179" s="22">
        <f xml:space="preserve"> 100*LN((1000000/52)*P179/F179)</f>
        <v>281.26046019652165</v>
      </c>
      <c r="AA179" s="22"/>
      <c r="AB179" s="20">
        <f t="shared" si="16"/>
        <v>177</v>
      </c>
      <c r="AC179" s="20">
        <f>400*(LN(B179/F179)-LN(B178/F178))</f>
        <v>-0.78795596252909661</v>
      </c>
      <c r="AD179" s="18">
        <f>(LN((D179/C179)/F179)-LN((D178/C178)/F178))*400</f>
        <v>-0.74226276475641839</v>
      </c>
      <c r="AE179" s="18">
        <f>(LN((E179/C179)/F179)-LN((E178/C178)/F178))*400</f>
        <v>-0.6217219754780956</v>
      </c>
      <c r="AF179" s="18">
        <f>400*(LN(C179)-LN(C178))</f>
        <v>2.4582513499336045</v>
      </c>
      <c r="AG179" s="18">
        <f>(LN(H179/C179)-LN(H178/C178))*400</f>
        <v>0.15192931423883005</v>
      </c>
      <c r="AH179" s="18">
        <f>I179</f>
        <v>1.25</v>
      </c>
      <c r="AI179" s="18">
        <f>U179</f>
        <v>3.2</v>
      </c>
      <c r="AJ179" s="23">
        <f t="shared" si="12"/>
        <v>0.32426973384593794</v>
      </c>
      <c r="AK179" s="18">
        <f t="shared" si="17"/>
        <v>1.0264075536697987</v>
      </c>
      <c r="AL179" s="18">
        <f t="shared" si="13"/>
        <v>1.569592594829885</v>
      </c>
      <c r="AM179" s="18">
        <f t="shared" si="14"/>
        <v>0.38873429206876153</v>
      </c>
      <c r="AN179" s="18">
        <f t="shared" si="15"/>
        <v>-0.20403628586240075</v>
      </c>
      <c r="AO179" s="20">
        <v>1.25</v>
      </c>
      <c r="AP179" s="20">
        <v>1.25</v>
      </c>
      <c r="AQ179" s="20">
        <v>1.41</v>
      </c>
      <c r="AR179" s="20">
        <v>1.75</v>
      </c>
      <c r="AS179" s="5"/>
      <c r="AT179" s="5"/>
      <c r="AU179" s="5"/>
      <c r="AV179" s="5"/>
    </row>
    <row r="180" spans="1:48" x14ac:dyDescent="0.25">
      <c r="A180" s="1">
        <v>2003.25</v>
      </c>
      <c r="B180" s="16">
        <v>13152.1</v>
      </c>
      <c r="C180" s="17">
        <v>86.454999999999998</v>
      </c>
      <c r="D180" s="10">
        <v>7684.6</v>
      </c>
      <c r="E180" s="17">
        <v>1970.9</v>
      </c>
      <c r="F180" s="17">
        <v>220774</v>
      </c>
      <c r="G180" s="18">
        <v>222196061.66666666</v>
      </c>
      <c r="H180" s="11">
        <v>81.498000000000005</v>
      </c>
      <c r="I180" s="11">
        <v>1.25</v>
      </c>
      <c r="J180" s="10">
        <v>6.47</v>
      </c>
      <c r="K180" s="18">
        <v>3.62</v>
      </c>
      <c r="L180" s="11">
        <v>102.41200000000001</v>
      </c>
      <c r="M180" s="10">
        <v>137656</v>
      </c>
      <c r="N180" s="19">
        <v>185.6798868279983</v>
      </c>
      <c r="O180" s="19">
        <v>248.57942198595237</v>
      </c>
      <c r="P180" s="19">
        <v>189.68055344634547</v>
      </c>
      <c r="Q180" s="20">
        <v>21.399411862257551</v>
      </c>
      <c r="R180" s="18"/>
      <c r="S180" s="18"/>
      <c r="T180" s="18"/>
      <c r="U180" s="18">
        <f>J180-K180</f>
        <v>2.8499999999999996</v>
      </c>
      <c r="V180" s="21">
        <f>100*LN(L180*M180/F180)</f>
        <v>415.66221588440959</v>
      </c>
      <c r="W180" s="22">
        <f>100*LN(Q180)</f>
        <v>306.33634385780624</v>
      </c>
      <c r="X180" s="22">
        <f xml:space="preserve"> 100*LN((1000000/52)*N180/F180)</f>
        <v>278.33961590202313</v>
      </c>
      <c r="Y180" s="22">
        <f xml:space="preserve"> 100*LN((1000000000/52)*O180/G180)</f>
        <v>306.87138076756582</v>
      </c>
      <c r="Z180" s="22">
        <f xml:space="preserve"> 100*LN((1000000/52)*P180/F180)</f>
        <v>280.4713366097028</v>
      </c>
      <c r="AA180" s="22"/>
      <c r="AB180" s="20">
        <f t="shared" si="16"/>
        <v>178</v>
      </c>
      <c r="AC180" s="20">
        <f>400*(LN(B180/F180)-LN(B179/F179))</f>
        <v>2.4873135937898638</v>
      </c>
      <c r="AD180" s="18">
        <f>(LN((D180/C180)/F180)-LN((D179/C179)/F179))*400</f>
        <v>2.2846053994214799</v>
      </c>
      <c r="AE180" s="18">
        <f>(LN((E180/C180)/F180)-LN((E179/C179)/F179))*400</f>
        <v>6.0682750005625508</v>
      </c>
      <c r="AF180" s="18">
        <f>400*(LN(C180)-LN(C179))</f>
        <v>1.2790075426853065</v>
      </c>
      <c r="AG180" s="18">
        <f>(LN(H180/C180)-LN(H179/C179))*400</f>
        <v>5.6320554640335256</v>
      </c>
      <c r="AH180" s="18">
        <f>I180</f>
        <v>1.25</v>
      </c>
      <c r="AI180" s="18">
        <f>U180</f>
        <v>2.8499999999999996</v>
      </c>
      <c r="AJ180" s="23">
        <f t="shared" si="12"/>
        <v>0.1952822068203659</v>
      </c>
      <c r="AK180" s="18">
        <f t="shared" si="17"/>
        <v>0.46914278087513139</v>
      </c>
      <c r="AL180" s="18">
        <f t="shared" si="13"/>
        <v>0.92475893502734152</v>
      </c>
      <c r="AM180" s="18">
        <f t="shared" si="14"/>
        <v>-0.29873869346181436</v>
      </c>
      <c r="AN180" s="18">
        <f t="shared" si="15"/>
        <v>-0.99315987268124672</v>
      </c>
      <c r="AO180" s="20">
        <v>1</v>
      </c>
      <c r="AP180" s="20">
        <v>1</v>
      </c>
      <c r="AQ180" s="20">
        <v>1</v>
      </c>
      <c r="AR180" s="20">
        <v>1.3</v>
      </c>
      <c r="AS180" s="5"/>
      <c r="AT180" s="5"/>
      <c r="AU180" s="5"/>
      <c r="AV180" s="5"/>
    </row>
    <row r="181" spans="1:48" x14ac:dyDescent="0.25">
      <c r="A181" s="1">
        <v>2003.5</v>
      </c>
      <c r="B181" s="16">
        <v>13372.4</v>
      </c>
      <c r="C181" s="17">
        <v>86.933999999999997</v>
      </c>
      <c r="D181" s="10">
        <v>7845.5</v>
      </c>
      <c r="E181" s="17">
        <v>2040.1</v>
      </c>
      <c r="F181" s="17">
        <v>221513</v>
      </c>
      <c r="G181" s="18">
        <v>222948783.33333334</v>
      </c>
      <c r="H181" s="11">
        <v>82.716999999999999</v>
      </c>
      <c r="I181" s="11">
        <v>1.02</v>
      </c>
      <c r="J181" s="10">
        <v>6.81</v>
      </c>
      <c r="K181" s="18">
        <v>4.2300000000000004</v>
      </c>
      <c r="L181" s="11">
        <v>102.267</v>
      </c>
      <c r="M181" s="10">
        <v>137544</v>
      </c>
      <c r="N181" s="19">
        <v>185.92728145125463</v>
      </c>
      <c r="O181" s="19">
        <v>249.13759022333508</v>
      </c>
      <c r="P181" s="19">
        <v>190.27394826415136</v>
      </c>
      <c r="Q181" s="20">
        <v>21.398924433951152</v>
      </c>
      <c r="R181" s="18"/>
      <c r="S181" s="18"/>
      <c r="T181" s="18"/>
      <c r="U181" s="18">
        <f>J181-K181</f>
        <v>2.5799999999999992</v>
      </c>
      <c r="V181" s="21">
        <f>100*LN(L181*M181/F181)</f>
        <v>415.10496276817605</v>
      </c>
      <c r="W181" s="22">
        <f>100*LN(Q181)</f>
        <v>306.3340660668984</v>
      </c>
      <c r="X181" s="22">
        <f xml:space="preserve"> 100*LN((1000000/52)*N181/F181)</f>
        <v>278.13859192217808</v>
      </c>
      <c r="Y181" s="22">
        <f xml:space="preserve"> 100*LN((1000000000/52)*O181/G181)</f>
        <v>306.75748015015432</v>
      </c>
      <c r="Z181" s="22">
        <f xml:space="preserve"> 100*LN((1000000/52)*P181/F181)</f>
        <v>280.44951485794354</v>
      </c>
      <c r="AA181" s="22"/>
      <c r="AB181" s="20">
        <f t="shared" si="16"/>
        <v>179</v>
      </c>
      <c r="AC181" s="20">
        <f>400*(LN(B181/F181)-LN(B180/F180))</f>
        <v>5.3078860036634978</v>
      </c>
      <c r="AD181" s="18">
        <f>(LN((D181/C181)/F181)-LN((D180/C180)/F180))*400</f>
        <v>4.7419621826023217</v>
      </c>
      <c r="AE181" s="18">
        <f>(LN((E181/C181)/F181)-LN((E180/C180)/F180))*400</f>
        <v>10.256659069888485</v>
      </c>
      <c r="AF181" s="18">
        <f>400*(LN(C181)-LN(C180))</f>
        <v>2.2100650839547598</v>
      </c>
      <c r="AG181" s="18">
        <f>(LN(H181/C181)-LN(H180/C180))*400</f>
        <v>3.7286001598388241</v>
      </c>
      <c r="AH181" s="18">
        <f>I181</f>
        <v>1.02</v>
      </c>
      <c r="AI181" s="18">
        <f>U181</f>
        <v>2.5799999999999992</v>
      </c>
      <c r="AJ181" s="23">
        <f t="shared" si="12"/>
        <v>-0.36197090941317356</v>
      </c>
      <c r="AK181" s="18">
        <f t="shared" si="17"/>
        <v>0.26811880103008434</v>
      </c>
      <c r="AL181" s="18">
        <f t="shared" si="13"/>
        <v>0.81085831761583904</v>
      </c>
      <c r="AM181" s="18">
        <f t="shared" si="14"/>
        <v>-0.30101648436965434</v>
      </c>
      <c r="AN181" s="18">
        <f t="shared" si="15"/>
        <v>-1.0149816244405088</v>
      </c>
      <c r="AO181" s="20">
        <v>1</v>
      </c>
      <c r="AP181" s="20">
        <v>1.01</v>
      </c>
      <c r="AQ181" s="20">
        <v>1.48</v>
      </c>
      <c r="AR181" s="20">
        <v>1.75</v>
      </c>
      <c r="AS181" s="5"/>
      <c r="AT181" s="5"/>
      <c r="AU181" s="5"/>
      <c r="AV181" s="5"/>
    </row>
    <row r="182" spans="1:48" x14ac:dyDescent="0.25">
      <c r="A182" s="1">
        <v>2003.75</v>
      </c>
      <c r="B182" s="16">
        <v>13528.7</v>
      </c>
      <c r="C182" s="17">
        <v>87.346000000000004</v>
      </c>
      <c r="D182" s="10">
        <v>7938.5</v>
      </c>
      <c r="E182" s="17">
        <v>2094.4</v>
      </c>
      <c r="F182" s="17">
        <v>222276</v>
      </c>
      <c r="G182" s="18">
        <v>223707070</v>
      </c>
      <c r="H182" s="11">
        <v>83.837999999999994</v>
      </c>
      <c r="I182" s="11">
        <v>1</v>
      </c>
      <c r="J182" s="10">
        <v>6.66</v>
      </c>
      <c r="K182" s="18">
        <v>4.29</v>
      </c>
      <c r="L182" s="11">
        <v>102.43899999999999</v>
      </c>
      <c r="M182" s="10">
        <v>138273</v>
      </c>
      <c r="N182" s="19">
        <v>186.86647983312264</v>
      </c>
      <c r="O182" s="19">
        <v>250.1471939748609</v>
      </c>
      <c r="P182" s="19">
        <v>191.32047982930794</v>
      </c>
      <c r="Q182" s="20">
        <v>21.432219803464392</v>
      </c>
      <c r="R182" s="18"/>
      <c r="S182" s="18"/>
      <c r="T182" s="18"/>
      <c r="U182" s="18">
        <f>J182-K182</f>
        <v>2.37</v>
      </c>
      <c r="V182" s="21">
        <f>100*LN(L182*M182/F182)</f>
        <v>415.45776383888642</v>
      </c>
      <c r="W182" s="22">
        <f>100*LN(Q182)</f>
        <v>306.48953880437853</v>
      </c>
      <c r="X182" s="22">
        <f xml:space="preserve"> 100*LN((1000000/52)*N182/F182)</f>
        <v>278.29860577114545</v>
      </c>
      <c r="Y182" s="22">
        <f xml:space="preserve"> 100*LN((1000000000/52)*O182/G182)</f>
        <v>306.8223608077318</v>
      </c>
      <c r="Z182" s="22">
        <f xml:space="preserve"> 100*LN((1000000/52)*P182/F182)</f>
        <v>280.65416342745306</v>
      </c>
      <c r="AA182" s="22"/>
      <c r="AB182" s="20">
        <f t="shared" si="16"/>
        <v>180</v>
      </c>
      <c r="AC182" s="20">
        <f>400*(LN(B182/F182)-LN(B181/F181))</f>
        <v>3.2727596018807148</v>
      </c>
      <c r="AD182" s="18">
        <f>(LN((D182/C182)/F182)-LN((D181/C181)/F181))*400</f>
        <v>1.4470457681866833</v>
      </c>
      <c r="AE182" s="18">
        <f>(LN((E182/C182)/F182)-LN((E181/C181)/F181))*400</f>
        <v>7.2406731251895451</v>
      </c>
      <c r="AF182" s="18">
        <f>400*(LN(C182)-LN(C181))</f>
        <v>1.8912130709072272</v>
      </c>
      <c r="AG182" s="18">
        <f>(LN(H182/C182)-LN(H181/C181))*400</f>
        <v>3.4932757884818311</v>
      </c>
      <c r="AH182" s="18">
        <f>I182</f>
        <v>1</v>
      </c>
      <c r="AI182" s="18">
        <f>U182</f>
        <v>2.37</v>
      </c>
      <c r="AJ182" s="23">
        <f t="shared" si="12"/>
        <v>-9.1698387028031902E-3</v>
      </c>
      <c r="AK182" s="18">
        <f t="shared" si="17"/>
        <v>0.42813264999745115</v>
      </c>
      <c r="AL182" s="18">
        <f t="shared" si="13"/>
        <v>0.87573897519331467</v>
      </c>
      <c r="AM182" s="18">
        <f t="shared" si="14"/>
        <v>-0.14554374688952976</v>
      </c>
      <c r="AN182" s="18">
        <f t="shared" si="15"/>
        <v>-0.81033305493099306</v>
      </c>
      <c r="AO182" s="20">
        <v>1</v>
      </c>
      <c r="AP182" s="20">
        <v>1</v>
      </c>
      <c r="AQ182" s="20">
        <v>1.405</v>
      </c>
      <c r="AR182" s="20">
        <v>1.75</v>
      </c>
      <c r="AS182" s="5"/>
      <c r="AT182" s="5"/>
      <c r="AU182" s="5"/>
      <c r="AV182" s="5"/>
    </row>
    <row r="183" spans="1:48" x14ac:dyDescent="0.25">
      <c r="A183" s="1">
        <v>2004</v>
      </c>
      <c r="B183" s="16">
        <v>13606.5</v>
      </c>
      <c r="C183" s="17">
        <v>88.108000000000004</v>
      </c>
      <c r="D183" s="10">
        <v>8076.8</v>
      </c>
      <c r="E183" s="17">
        <v>2106.3000000000002</v>
      </c>
      <c r="F183" s="17">
        <v>222356</v>
      </c>
      <c r="G183" s="18">
        <v>223781450.33333334</v>
      </c>
      <c r="H183" s="11">
        <v>83.728999999999999</v>
      </c>
      <c r="I183" s="11">
        <v>1</v>
      </c>
      <c r="J183" s="10">
        <v>6.27</v>
      </c>
      <c r="K183" s="18">
        <v>4.01</v>
      </c>
      <c r="L183" s="11">
        <v>102.65600000000001</v>
      </c>
      <c r="M183" s="10">
        <v>138489</v>
      </c>
      <c r="N183" s="19">
        <v>187.64365676470419</v>
      </c>
      <c r="O183" s="19">
        <v>251.28370859737791</v>
      </c>
      <c r="P183" s="19">
        <v>191.90365699358603</v>
      </c>
      <c r="Q183" s="20">
        <v>21.470127100023472</v>
      </c>
      <c r="R183" s="18"/>
      <c r="S183" s="18"/>
      <c r="T183" s="18"/>
      <c r="U183" s="18">
        <f>J183-K183</f>
        <v>2.2599999999999998</v>
      </c>
      <c r="V183" s="21">
        <f>100*LN(L183*M183/F183)</f>
        <v>415.78947918180393</v>
      </c>
      <c r="W183" s="22">
        <f>100*LN(Q183)</f>
        <v>306.66625317624766</v>
      </c>
      <c r="X183" s="22">
        <f xml:space="preserve"> 100*LN((1000000/52)*N183/F183)</f>
        <v>278.67765807884263</v>
      </c>
      <c r="Y183" s="22">
        <f xml:space="preserve"> 100*LN((1000000000/52)*O183/G183)</f>
        <v>307.24242669202334</v>
      </c>
      <c r="Z183" s="22">
        <f xml:space="preserve"> 100*LN((1000000/52)*P183/F183)</f>
        <v>280.9225318923227</v>
      </c>
      <c r="AA183" s="22"/>
      <c r="AB183" s="20">
        <f t="shared" si="16"/>
        <v>181</v>
      </c>
      <c r="AC183" s="20">
        <f>400*(LN(B183/F183)-LN(B182/F182))</f>
        <v>2.1497667222254435</v>
      </c>
      <c r="AD183" s="18">
        <f>(LN((D183/C183)/F183)-LN((D182/C182)/F182))*400</f>
        <v>3.2901895292994254</v>
      </c>
      <c r="AE183" s="18">
        <f>(LN((E183/C183)/F183)-LN((E182/C182)/F182))*400</f>
        <v>-1.3520810361164592</v>
      </c>
      <c r="AF183" s="18">
        <f>400*(LN(C183)-LN(C182))</f>
        <v>3.4744367912011853</v>
      </c>
      <c r="AG183" s="18">
        <f>(LN(H183/C183)-LN(H182/C182))*400</f>
        <v>-3.9948257239806106</v>
      </c>
      <c r="AH183" s="18">
        <f>I183</f>
        <v>1</v>
      </c>
      <c r="AI183" s="18">
        <f>U183</f>
        <v>2.2599999999999998</v>
      </c>
      <c r="AJ183" s="23">
        <f t="shared" si="12"/>
        <v>0.32254550421470185</v>
      </c>
      <c r="AK183" s="18">
        <f t="shared" si="17"/>
        <v>0.80718495769463061</v>
      </c>
      <c r="AL183" s="18">
        <f t="shared" si="13"/>
        <v>1.2958048594848606</v>
      </c>
      <c r="AM183" s="18">
        <f t="shared" si="14"/>
        <v>3.1170624979608874E-2</v>
      </c>
      <c r="AN183" s="18">
        <f t="shared" si="15"/>
        <v>-0.54196459006135456</v>
      </c>
      <c r="AO183" s="20">
        <v>1</v>
      </c>
      <c r="AP183" s="20">
        <v>1</v>
      </c>
      <c r="AQ183" s="20">
        <v>1.25</v>
      </c>
      <c r="AR183" s="20">
        <v>1.6</v>
      </c>
      <c r="AS183" s="5"/>
      <c r="AT183" s="5"/>
      <c r="AU183" s="5"/>
      <c r="AV183" s="5"/>
    </row>
    <row r="184" spans="1:48" x14ac:dyDescent="0.25">
      <c r="A184" s="1">
        <v>2004.25</v>
      </c>
      <c r="B184" s="16">
        <v>13706.2</v>
      </c>
      <c r="C184" s="17">
        <v>88.875</v>
      </c>
      <c r="D184" s="10">
        <v>8186.3</v>
      </c>
      <c r="E184" s="17">
        <v>2183.3000000000002</v>
      </c>
      <c r="F184" s="17">
        <v>222973</v>
      </c>
      <c r="G184" s="18">
        <v>224401564.33333334</v>
      </c>
      <c r="H184" s="11">
        <v>85.32</v>
      </c>
      <c r="I184" s="11">
        <v>1.01</v>
      </c>
      <c r="J184" s="10">
        <v>6.66</v>
      </c>
      <c r="K184" s="18">
        <v>4.5999999999999996</v>
      </c>
      <c r="L184" s="11">
        <v>102.169</v>
      </c>
      <c r="M184" s="10">
        <v>138902</v>
      </c>
      <c r="N184" s="19">
        <v>187.83841550274389</v>
      </c>
      <c r="O184" s="19">
        <v>251.49806657894234</v>
      </c>
      <c r="P184" s="19">
        <v>192.21941554470556</v>
      </c>
      <c r="Q184" s="20">
        <v>21.421891952562767</v>
      </c>
      <c r="R184" s="18"/>
      <c r="S184" s="18"/>
      <c r="T184" s="18"/>
      <c r="U184" s="18">
        <f>J184-K184</f>
        <v>2.0600000000000005</v>
      </c>
      <c r="V184" s="21">
        <f>100*LN(L184*M184/F184)</f>
        <v>415.33462655546583</v>
      </c>
      <c r="W184" s="22">
        <f>100*LN(Q184)</f>
        <v>306.44133875692273</v>
      </c>
      <c r="X184" s="22">
        <f xml:space="preserve"> 100*LN((1000000/52)*N184/F184)</f>
        <v>278.50429737523268</v>
      </c>
      <c r="Y184" s="22">
        <f xml:space="preserve"> 100*LN((1000000000/52)*O184/G184)</f>
        <v>307.05097175454216</v>
      </c>
      <c r="Z184" s="22">
        <f xml:space="preserve"> 100*LN((1000000/52)*P184/F184)</f>
        <v>280.80983813405857</v>
      </c>
      <c r="AA184" s="22"/>
      <c r="AB184" s="20">
        <f t="shared" si="16"/>
        <v>182</v>
      </c>
      <c r="AC184" s="20">
        <f>400*(LN(B184/F184)-LN(B183/F183))</f>
        <v>1.8118714582225692</v>
      </c>
      <c r="AD184" s="18">
        <f>(LN((D184/C184)/F184)-LN((D183/C183)/F183))*400</f>
        <v>0.8110922511946228</v>
      </c>
      <c r="AE184" s="18">
        <f>(LN((E184/C184)/F184)-LN((E183/C183)/F183))*400</f>
        <v>9.7864399024800264</v>
      </c>
      <c r="AF184" s="18">
        <f>400*(LN(C184)-LN(C183))</f>
        <v>3.4670213605977551</v>
      </c>
      <c r="AG184" s="18">
        <f>(LN(H184/C184)-LN(H183/C183))*400</f>
        <v>4.0623788828954259</v>
      </c>
      <c r="AH184" s="18">
        <f>I184</f>
        <v>1.01</v>
      </c>
      <c r="AI184" s="18">
        <f>U184</f>
        <v>2.0600000000000005</v>
      </c>
      <c r="AJ184" s="23">
        <f t="shared" si="12"/>
        <v>-0.13230712212339313</v>
      </c>
      <c r="AK184" s="18">
        <f t="shared" si="17"/>
        <v>0.63382425408468634</v>
      </c>
      <c r="AL184" s="18">
        <f t="shared" si="13"/>
        <v>1.1043499220036779</v>
      </c>
      <c r="AM184" s="18">
        <f t="shared" si="14"/>
        <v>-0.19374379434532329</v>
      </c>
      <c r="AN184" s="18">
        <f t="shared" si="15"/>
        <v>-0.65465834832548353</v>
      </c>
      <c r="AO184" s="20">
        <v>1.405</v>
      </c>
      <c r="AP184" s="20">
        <v>1.835</v>
      </c>
      <c r="AQ184" s="20">
        <v>2.21</v>
      </c>
      <c r="AR184" s="20">
        <v>2.6549999999999998</v>
      </c>
      <c r="AS184" s="5"/>
      <c r="AT184" s="5"/>
      <c r="AU184" s="5"/>
      <c r="AV184" s="5"/>
    </row>
    <row r="185" spans="1:48" x14ac:dyDescent="0.25">
      <c r="A185" s="1">
        <v>2004.5</v>
      </c>
      <c r="B185" s="16">
        <v>13830.8</v>
      </c>
      <c r="C185" s="17">
        <v>89.421999999999997</v>
      </c>
      <c r="D185" s="10">
        <v>8312.7000000000007</v>
      </c>
      <c r="E185" s="17">
        <v>2249</v>
      </c>
      <c r="F185" s="17">
        <v>223680</v>
      </c>
      <c r="G185" s="18">
        <v>225109703.66666666</v>
      </c>
      <c r="H185" s="11">
        <v>86.805000000000007</v>
      </c>
      <c r="I185" s="11">
        <v>1.43</v>
      </c>
      <c r="J185" s="10">
        <v>6.45</v>
      </c>
      <c r="K185" s="18">
        <v>4.3</v>
      </c>
      <c r="L185" s="11">
        <v>102.274</v>
      </c>
      <c r="M185" s="10">
        <v>139539</v>
      </c>
      <c r="N185" s="19">
        <v>189.01530300280018</v>
      </c>
      <c r="O185" s="19">
        <v>252.60463978973894</v>
      </c>
      <c r="P185" s="19">
        <v>193.41063629290028</v>
      </c>
      <c r="Q185" s="20">
        <v>21.478921793218042</v>
      </c>
      <c r="R185" s="18"/>
      <c r="S185" s="18"/>
      <c r="T185" s="18"/>
      <c r="U185" s="18">
        <f>J185-K185</f>
        <v>2.1500000000000004</v>
      </c>
      <c r="V185" s="21">
        <f>100*LN(L185*M185/F185)</f>
        <v>415.57831592432308</v>
      </c>
      <c r="W185" s="22">
        <f>100*LN(Q185)</f>
        <v>306.70720725343506</v>
      </c>
      <c r="X185" s="22">
        <f xml:space="preserve"> 100*LN((1000000/52)*N185/F185)</f>
        <v>278.8123081405937</v>
      </c>
      <c r="Y185" s="22">
        <f xml:space="preserve"> 100*LN((1000000000/52)*O185/G185)</f>
        <v>307.17492830470695</v>
      </c>
      <c r="Z185" s="22">
        <f xml:space="preserve"> 100*LN((1000000/52)*P185/F185)</f>
        <v>281.11106792060633</v>
      </c>
      <c r="AA185" s="22"/>
      <c r="AB185" s="20">
        <f t="shared" si="16"/>
        <v>183</v>
      </c>
      <c r="AC185" s="20">
        <f>400*(LN(B185/F185)-LN(B184/F184))</f>
        <v>2.3535731648768987</v>
      </c>
      <c r="AD185" s="18">
        <f>(LN((D185/C185)/F185)-LN((D184/C184)/F184))*400</f>
        <v>2.4083282266349926</v>
      </c>
      <c r="AE185" s="18">
        <f>(LN((E185/C185)/F185)-LN((E184/C184)/F184))*400</f>
        <v>8.1386237392464977</v>
      </c>
      <c r="AF185" s="18">
        <f>400*(LN(C185)-LN(C184))</f>
        <v>2.4543395173196814</v>
      </c>
      <c r="AG185" s="18">
        <f>(LN(H185/C185)-LN(H184/C184))*400</f>
        <v>4.447792518985108</v>
      </c>
      <c r="AH185" s="18">
        <f>I185</f>
        <v>1.43</v>
      </c>
      <c r="AI185" s="18">
        <f>U185</f>
        <v>2.1500000000000004</v>
      </c>
      <c r="AJ185" s="23">
        <f t="shared" si="12"/>
        <v>0.11138224673385366</v>
      </c>
      <c r="AK185" s="18">
        <f t="shared" si="17"/>
        <v>0.9418350194457048</v>
      </c>
      <c r="AL185" s="18">
        <f t="shared" si="13"/>
        <v>1.2283064721684696</v>
      </c>
      <c r="AM185" s="18">
        <f t="shared" si="14"/>
        <v>7.2124702167002397E-2</v>
      </c>
      <c r="AN185" s="18">
        <f t="shared" si="15"/>
        <v>-0.35342856177771864</v>
      </c>
      <c r="AO185" s="20">
        <v>1.9</v>
      </c>
      <c r="AP185" s="20">
        <v>2.25</v>
      </c>
      <c r="AQ185" s="20">
        <v>2.6850000000000001</v>
      </c>
      <c r="AR185" s="20">
        <v>3.09</v>
      </c>
      <c r="AS185" s="5"/>
      <c r="AT185" s="5"/>
      <c r="AU185" s="5"/>
      <c r="AV185" s="5"/>
    </row>
    <row r="186" spans="1:48" x14ac:dyDescent="0.25">
      <c r="A186" s="1">
        <v>2004.75</v>
      </c>
      <c r="B186" s="16">
        <v>13950.4</v>
      </c>
      <c r="C186" s="17">
        <v>90.049000000000007</v>
      </c>
      <c r="D186" s="10">
        <v>8464.2999999999993</v>
      </c>
      <c r="E186" s="17">
        <v>2312.6999999999998</v>
      </c>
      <c r="F186" s="17">
        <v>224418</v>
      </c>
      <c r="G186" s="18">
        <v>225835562.66666666</v>
      </c>
      <c r="H186" s="11">
        <v>87.191999999999993</v>
      </c>
      <c r="I186" s="11">
        <v>1.95</v>
      </c>
      <c r="J186" s="10">
        <v>6.19</v>
      </c>
      <c r="K186" s="18">
        <v>4.18</v>
      </c>
      <c r="L186" s="11">
        <v>102.255</v>
      </c>
      <c r="M186" s="10">
        <v>140029</v>
      </c>
      <c r="N186" s="19">
        <v>190.01764112948666</v>
      </c>
      <c r="O186" s="19">
        <v>253.10411512111045</v>
      </c>
      <c r="P186" s="19">
        <v>193.89197451113949</v>
      </c>
      <c r="Q186" s="20">
        <v>21.460773143718516</v>
      </c>
      <c r="R186" s="18"/>
      <c r="S186" s="18"/>
      <c r="T186" s="18"/>
      <c r="U186" s="18">
        <f>J186-K186</f>
        <v>2.0100000000000007</v>
      </c>
      <c r="V186" s="21">
        <f>100*LN(L186*M186/F186)</f>
        <v>415.58088531628641</v>
      </c>
      <c r="W186" s="22">
        <f>100*LN(Q186)</f>
        <v>306.62267637538918</v>
      </c>
      <c r="X186" s="22">
        <f xml:space="preserve"> 100*LN((1000000/52)*N186/F186)</f>
        <v>279.01180919656906</v>
      </c>
      <c r="Y186" s="22">
        <f xml:space="preserve"> 100*LN((1000000000/52)*O186/G186)</f>
        <v>307.05053510702754</v>
      </c>
      <c r="Z186" s="22">
        <f xml:space="preserve"> 100*LN((1000000/52)*P186/F186)</f>
        <v>281.03023476231647</v>
      </c>
      <c r="AA186" s="22"/>
      <c r="AB186" s="20">
        <f t="shared" si="16"/>
        <v>184</v>
      </c>
      <c r="AC186" s="20">
        <f>400*(LN(B186/F186)-LN(B185/F185))</f>
        <v>2.1265068535699427</v>
      </c>
      <c r="AD186" s="18">
        <f>(LN((D186/C186)/F186)-LN((D185/C185)/F185))*400</f>
        <v>3.1166791550123918</v>
      </c>
      <c r="AE186" s="18">
        <f>(LN((E186/C186)/F186)-LN((E185/C185)/F185))*400</f>
        <v>7.05953807289319</v>
      </c>
      <c r="AF186" s="18">
        <f>400*(LN(C186)-LN(C185))</f>
        <v>2.7948918807606304</v>
      </c>
      <c r="AG186" s="18">
        <f>(LN(H186/C186)-LN(H185/C185))*400</f>
        <v>-1.0155479235211595</v>
      </c>
      <c r="AH186" s="18">
        <f>I186</f>
        <v>1.95</v>
      </c>
      <c r="AI186" s="18">
        <f>U186</f>
        <v>2.0100000000000007</v>
      </c>
      <c r="AJ186" s="23">
        <f t="shared" si="12"/>
        <v>0.11395163869718772</v>
      </c>
      <c r="AK186" s="18">
        <f t="shared" si="17"/>
        <v>1.1413360754210657</v>
      </c>
      <c r="AL186" s="18">
        <f t="shared" si="13"/>
        <v>1.1039132744890594</v>
      </c>
      <c r="AM186" s="18">
        <f t="shared" si="14"/>
        <v>-1.2406175878879822E-2</v>
      </c>
      <c r="AN186" s="18">
        <f t="shared" si="15"/>
        <v>-0.43426172006758179</v>
      </c>
      <c r="AO186" s="20">
        <v>2.44</v>
      </c>
      <c r="AP186" s="20">
        <v>2.9</v>
      </c>
      <c r="AQ186" s="20">
        <v>3.17</v>
      </c>
      <c r="AR186" s="20">
        <v>3.5</v>
      </c>
      <c r="AS186" s="5"/>
      <c r="AT186" s="5"/>
      <c r="AU186" s="5"/>
      <c r="AV186" s="5"/>
    </row>
    <row r="187" spans="1:48" x14ac:dyDescent="0.25">
      <c r="A187" s="1">
        <v>2005</v>
      </c>
      <c r="B187" s="16">
        <v>14099.1</v>
      </c>
      <c r="C187" s="17">
        <v>90.882999999999996</v>
      </c>
      <c r="D187" s="10">
        <v>8573.1</v>
      </c>
      <c r="E187" s="17">
        <v>2375.6999999999998</v>
      </c>
      <c r="F187" s="17">
        <v>225038</v>
      </c>
      <c r="G187" s="18">
        <v>226442382.33333334</v>
      </c>
      <c r="H187" s="11">
        <v>87.858000000000004</v>
      </c>
      <c r="I187" s="11">
        <v>2.4700000000000002</v>
      </c>
      <c r="J187" s="10">
        <v>5.97</v>
      </c>
      <c r="K187" s="18">
        <v>4.3</v>
      </c>
      <c r="L187" s="11">
        <v>101.992</v>
      </c>
      <c r="M187" s="10">
        <v>140428</v>
      </c>
      <c r="N187" s="19">
        <v>190.33244054572225</v>
      </c>
      <c r="O187" s="19">
        <v>254.38204980221707</v>
      </c>
      <c r="P187" s="19">
        <v>194.40877406851888</v>
      </c>
      <c r="Q187" s="20">
        <v>21.502134325609983</v>
      </c>
      <c r="R187" s="18"/>
      <c r="S187" s="18"/>
      <c r="T187" s="18"/>
      <c r="U187" s="18">
        <f>J187-K187</f>
        <v>1.67</v>
      </c>
      <c r="V187" s="21">
        <f>100*LN(L187*M187/F187)</f>
        <v>415.33200039102167</v>
      </c>
      <c r="W187" s="22">
        <f>100*LN(Q187)</f>
        <v>306.81522011651856</v>
      </c>
      <c r="X187" s="22">
        <f xml:space="preserve"> 100*LN((1000000/52)*N187/F187)</f>
        <v>278.9014513891475</v>
      </c>
      <c r="Y187" s="22">
        <f xml:space="preserve"> 100*LN((1000000000/52)*O187/G187)</f>
        <v>307.28583004956789</v>
      </c>
      <c r="Z187" s="22">
        <f xml:space="preserve"> 100*LN((1000000/52)*P187/F187)</f>
        <v>281.02053086726693</v>
      </c>
      <c r="AA187" s="22"/>
      <c r="AB187" s="20">
        <f t="shared" si="16"/>
        <v>185</v>
      </c>
      <c r="AC187" s="20">
        <f>400*(LN(B187/F187)-LN(B186/F186))</f>
        <v>3.1375565481610579</v>
      </c>
      <c r="AD187" s="18">
        <f>(LN((D187/C187)/F187)-LN((D186/C186)/F186))*400</f>
        <v>0.31767382555969448</v>
      </c>
      <c r="AE187" s="18">
        <f>(LN((E187/C187)/F187)-LN((E186/C186)/F186))*400</f>
        <v>5.9594267522022903</v>
      </c>
      <c r="AF187" s="18">
        <f>400*(LN(C187)-LN(C186))</f>
        <v>3.6875993491115366</v>
      </c>
      <c r="AG187" s="18">
        <f>(LN(H187/C187)-LN(H186/C186))*400</f>
        <v>-0.64388286344572998</v>
      </c>
      <c r="AH187" s="18">
        <f>I187</f>
        <v>2.4700000000000002</v>
      </c>
      <c r="AI187" s="18">
        <f>U187</f>
        <v>1.67</v>
      </c>
      <c r="AJ187" s="23">
        <f t="shared" si="12"/>
        <v>-0.13493328656755921</v>
      </c>
      <c r="AK187" s="18">
        <f t="shared" si="17"/>
        <v>1.030978267999501</v>
      </c>
      <c r="AL187" s="18">
        <f t="shared" si="13"/>
        <v>1.3392082170294088</v>
      </c>
      <c r="AM187" s="18">
        <f t="shared" si="14"/>
        <v>0.18013756525050439</v>
      </c>
      <c r="AN187" s="18">
        <f t="shared" si="15"/>
        <v>-0.44396561511712207</v>
      </c>
      <c r="AO187" s="20">
        <v>2.915</v>
      </c>
      <c r="AP187" s="20">
        <v>3.4</v>
      </c>
      <c r="AQ187" s="20">
        <v>3.7</v>
      </c>
      <c r="AR187" s="20">
        <v>4</v>
      </c>
      <c r="AS187" s="5"/>
      <c r="AT187" s="5"/>
      <c r="AU187" s="5"/>
      <c r="AV187" s="5"/>
    </row>
    <row r="188" spans="1:48" x14ac:dyDescent="0.25">
      <c r="A188" s="1">
        <v>2005.25</v>
      </c>
      <c r="B188" s="16">
        <v>14172.7</v>
      </c>
      <c r="C188" s="17">
        <v>91.543000000000006</v>
      </c>
      <c r="D188" s="10">
        <v>8723.9</v>
      </c>
      <c r="E188" s="17">
        <v>2438.9</v>
      </c>
      <c r="F188" s="17">
        <v>225674</v>
      </c>
      <c r="G188" s="18">
        <v>227064391</v>
      </c>
      <c r="H188" s="11">
        <v>88.343999999999994</v>
      </c>
      <c r="I188" s="11">
        <v>2.94</v>
      </c>
      <c r="J188" s="10">
        <v>5.97</v>
      </c>
      <c r="K188" s="18">
        <v>4.16</v>
      </c>
      <c r="L188" s="11">
        <v>102.221</v>
      </c>
      <c r="M188" s="10">
        <v>141526</v>
      </c>
      <c r="N188" s="19">
        <v>191.52849301004855</v>
      </c>
      <c r="O188" s="19">
        <v>255.6686797237461</v>
      </c>
      <c r="P188" s="19">
        <v>196.02882631922213</v>
      </c>
      <c r="Q188" s="20">
        <v>21.5558398652073</v>
      </c>
      <c r="R188" s="18"/>
      <c r="S188" s="18"/>
      <c r="T188" s="18"/>
      <c r="U188" s="18">
        <f>J188-K188</f>
        <v>1.8099999999999996</v>
      </c>
      <c r="V188" s="21">
        <f>100*LN(L188*M188/F188)</f>
        <v>416.0529101877417</v>
      </c>
      <c r="W188" s="22">
        <f>100*LN(Q188)</f>
        <v>307.06467712631451</v>
      </c>
      <c r="X188" s="22">
        <f xml:space="preserve"> 100*LN((1000000/52)*N188/F188)</f>
        <v>279.24566664943023</v>
      </c>
      <c r="Y188" s="22">
        <f xml:space="preserve"> 100*LN((1000000000/52)*O188/G188)</f>
        <v>307.51603087751238</v>
      </c>
      <c r="Z188" s="22">
        <f xml:space="preserve"> 100*LN((1000000/52)*P188/F188)</f>
        <v>281.56818018508909</v>
      </c>
      <c r="AA188" s="22"/>
      <c r="AB188" s="20">
        <f t="shared" si="16"/>
        <v>186</v>
      </c>
      <c r="AC188" s="20">
        <f>400*(LN(B188/F188)-LN(B187/F187))</f>
        <v>0.95376408125957823</v>
      </c>
      <c r="AD188" s="18">
        <f>(LN((D188/C188)/F188)-LN((D187/C187)/F187))*400</f>
        <v>2.9515784157343461</v>
      </c>
      <c r="AE188" s="18">
        <f>(LN((E188/C188)/F188)-LN((E187/C187)/F187))*400</f>
        <v>6.4787766540518987</v>
      </c>
      <c r="AF188" s="18">
        <f>400*(LN(C188)-LN(C187))</f>
        <v>2.8943369022186971</v>
      </c>
      <c r="AG188" s="18">
        <f>(LN(H188/C188)-LN(H187/C187))*400</f>
        <v>-0.68777292475706298</v>
      </c>
      <c r="AH188" s="18">
        <f>I188</f>
        <v>2.94</v>
      </c>
      <c r="AI188" s="18">
        <f>U188</f>
        <v>1.8099999999999996</v>
      </c>
      <c r="AJ188" s="23">
        <f t="shared" si="12"/>
        <v>0.5859765101524772</v>
      </c>
      <c r="AK188" s="18">
        <f t="shared" si="17"/>
        <v>1.3751935282822387</v>
      </c>
      <c r="AL188" s="18">
        <f t="shared" si="13"/>
        <v>1.5694090449738951</v>
      </c>
      <c r="AM188" s="18">
        <f t="shared" si="14"/>
        <v>0.42959457504645115</v>
      </c>
      <c r="AN188" s="18">
        <f t="shared" si="15"/>
        <v>0.10368370270504101</v>
      </c>
      <c r="AO188" s="20">
        <v>3.415</v>
      </c>
      <c r="AP188" s="20">
        <v>3.75</v>
      </c>
      <c r="AQ188" s="20">
        <v>3.92</v>
      </c>
      <c r="AR188" s="20">
        <v>4</v>
      </c>
      <c r="AS188" s="5"/>
      <c r="AT188" s="5"/>
      <c r="AU188" s="5"/>
      <c r="AV188" s="5"/>
    </row>
    <row r="189" spans="1:48" x14ac:dyDescent="0.25">
      <c r="A189" s="1">
        <v>2005.5</v>
      </c>
      <c r="B189" s="16">
        <v>14291.8</v>
      </c>
      <c r="C189" s="17">
        <v>92.399000000000001</v>
      </c>
      <c r="D189" s="10">
        <v>8888.1</v>
      </c>
      <c r="E189" s="17">
        <v>2509.3000000000002</v>
      </c>
      <c r="F189" s="17">
        <v>226422</v>
      </c>
      <c r="G189" s="18">
        <v>227811235.33333334</v>
      </c>
      <c r="H189" s="11">
        <v>89.433999999999997</v>
      </c>
      <c r="I189" s="11">
        <v>3.46</v>
      </c>
      <c r="J189" s="10">
        <v>5.98</v>
      </c>
      <c r="K189" s="18">
        <v>4.22</v>
      </c>
      <c r="L189" s="11">
        <v>102.07</v>
      </c>
      <c r="M189" s="10">
        <v>142287</v>
      </c>
      <c r="N189" s="19">
        <v>191.94190102007832</v>
      </c>
      <c r="O189" s="19">
        <v>256.36709174795766</v>
      </c>
      <c r="P189" s="19">
        <v>196.27790098574604</v>
      </c>
      <c r="Q189" s="20">
        <v>21.569197071887597</v>
      </c>
      <c r="R189" s="18"/>
      <c r="S189" s="18"/>
      <c r="T189" s="18"/>
      <c r="U189" s="18">
        <f>J189-K189</f>
        <v>1.7600000000000007</v>
      </c>
      <c r="V189" s="21">
        <f>100*LN(L189*M189/F189)</f>
        <v>416.11044822955449</v>
      </c>
      <c r="W189" s="22">
        <f>100*LN(Q189)</f>
        <v>307.12662354100127</v>
      </c>
      <c r="X189" s="22">
        <f xml:space="preserve"> 100*LN((1000000/52)*N189/F189)</f>
        <v>279.13037730295616</v>
      </c>
      <c r="Y189" s="22">
        <f xml:space="preserve"> 100*LN((1000000000/52)*O189/G189)</f>
        <v>307.46045590544566</v>
      </c>
      <c r="Z189" s="22">
        <f xml:space="preserve"> 100*LN((1000000/52)*P189/F189)</f>
        <v>281.36425628330471</v>
      </c>
      <c r="AA189" s="22"/>
      <c r="AB189" s="20">
        <f t="shared" si="16"/>
        <v>187</v>
      </c>
      <c r="AC189" s="20">
        <f>400*(LN(B189/F189)-LN(B188/F188))</f>
        <v>2.0237330151982036</v>
      </c>
      <c r="AD189" s="18">
        <f>(LN((D189/C189)/F189)-LN((D188/C188)/F188))*400</f>
        <v>2.4122136785887704</v>
      </c>
      <c r="AE189" s="18">
        <f>(LN((E189/C189)/F189)-LN((E188/C188)/F188))*400</f>
        <v>6.3361312967955996</v>
      </c>
      <c r="AF189" s="18">
        <f>400*(LN(C189)-LN(C188))</f>
        <v>3.7229395325283576</v>
      </c>
      <c r="AG189" s="18">
        <f>(LN(H189/C189)-LN(H188/C188))*400</f>
        <v>1.1821158006758785</v>
      </c>
      <c r="AH189" s="18">
        <f>I189</f>
        <v>3.46</v>
      </c>
      <c r="AI189" s="18">
        <f>U189</f>
        <v>1.7600000000000007</v>
      </c>
      <c r="AJ189" s="23">
        <f t="shared" si="12"/>
        <v>0.64351455196526786</v>
      </c>
      <c r="AK189" s="18">
        <f t="shared" si="17"/>
        <v>1.2599041818081673</v>
      </c>
      <c r="AL189" s="18">
        <f t="shared" si="13"/>
        <v>1.5138340729071729</v>
      </c>
      <c r="AM189" s="18">
        <f t="shared" si="14"/>
        <v>0.4915409897332097</v>
      </c>
      <c r="AN189" s="18">
        <f t="shared" si="15"/>
        <v>-0.10024019907933734</v>
      </c>
      <c r="AO189" s="20">
        <v>3.96</v>
      </c>
      <c r="AP189" s="20">
        <v>4.25</v>
      </c>
      <c r="AQ189" s="20">
        <v>4.4000000000000004</v>
      </c>
      <c r="AR189" s="20">
        <v>4.5</v>
      </c>
      <c r="AS189" s="5"/>
      <c r="AT189" s="5"/>
      <c r="AU189" s="5"/>
      <c r="AV189" s="5"/>
    </row>
    <row r="190" spans="1:48" x14ac:dyDescent="0.25">
      <c r="A190" s="1">
        <v>2005.75</v>
      </c>
      <c r="B190" s="16">
        <v>14373.4</v>
      </c>
      <c r="C190" s="17">
        <v>93.1</v>
      </c>
      <c r="D190" s="10">
        <v>8991.2999999999993</v>
      </c>
      <c r="E190" s="17">
        <v>2546.1999999999998</v>
      </c>
      <c r="F190" s="17">
        <v>227196</v>
      </c>
      <c r="G190" s="18">
        <v>228577419</v>
      </c>
      <c r="H190" s="11">
        <v>89.98</v>
      </c>
      <c r="I190" s="11">
        <v>3.98</v>
      </c>
      <c r="J190" s="10">
        <v>6.34</v>
      </c>
      <c r="K190" s="18">
        <v>4.49</v>
      </c>
      <c r="L190" s="11">
        <v>102.298</v>
      </c>
      <c r="M190" s="10">
        <v>142600</v>
      </c>
      <c r="N190" s="19">
        <v>193.22051986183277</v>
      </c>
      <c r="O190" s="19">
        <v>256.96351727971876</v>
      </c>
      <c r="P190" s="19">
        <v>197.32318671669117</v>
      </c>
      <c r="Q190" s="20">
        <v>21.55027440237831</v>
      </c>
      <c r="R190" s="18"/>
      <c r="S190" s="18"/>
      <c r="T190" s="18"/>
      <c r="U190" s="18">
        <f>J190-K190</f>
        <v>1.8499999999999996</v>
      </c>
      <c r="V190" s="21">
        <f>100*LN(L190*M190/F190)</f>
        <v>416.21205493463219</v>
      </c>
      <c r="W190" s="22">
        <f>100*LN(Q190)</f>
        <v>307.03885497577062</v>
      </c>
      <c r="X190" s="22">
        <f xml:space="preserve"> 100*LN((1000000/52)*N190/F190)</f>
        <v>279.45306059459557</v>
      </c>
      <c r="Y190" s="22">
        <f xml:space="preserve"> 100*LN((1000000000/52)*O190/G190)</f>
        <v>307.35707121550308</v>
      </c>
      <c r="Z190" s="22">
        <f xml:space="preserve"> 100*LN((1000000/52)*P190/F190)</f>
        <v>281.55414055709917</v>
      </c>
      <c r="AA190" s="22"/>
      <c r="AB190" s="20">
        <f t="shared" si="16"/>
        <v>188</v>
      </c>
      <c r="AC190" s="20">
        <f>400*(LN(B190/F190)-LN(B189/F189))</f>
        <v>0.91230544597902252</v>
      </c>
      <c r="AD190" s="18">
        <f>(LN((D190/C190)/F190)-LN((D189/C189)/F189))*400</f>
        <v>0.22941809471355157</v>
      </c>
      <c r="AE190" s="18">
        <f>(LN((E190/C190)/F190)-LN((E189/C189)/F189))*400</f>
        <v>1.4510509397148041</v>
      </c>
      <c r="AF190" s="18">
        <f>400*(LN(C190)-LN(C189))</f>
        <v>3.0232112819074786</v>
      </c>
      <c r="AG190" s="18">
        <f>(LN(H190/C190)-LN(H189/C189))*400</f>
        <v>-0.58861114783298474</v>
      </c>
      <c r="AH190" s="18">
        <f>I190</f>
        <v>3.98</v>
      </c>
      <c r="AI190" s="18">
        <f>U190</f>
        <v>1.8499999999999996</v>
      </c>
      <c r="AJ190" s="23">
        <f t="shared" si="12"/>
        <v>0.7451212570429675</v>
      </c>
      <c r="AK190" s="18">
        <f t="shared" si="17"/>
        <v>1.5825874734475747</v>
      </c>
      <c r="AL190" s="18">
        <f t="shared" si="13"/>
        <v>1.4104493829646003</v>
      </c>
      <c r="AM190" s="18">
        <f t="shared" si="14"/>
        <v>0.4037724245025629</v>
      </c>
      <c r="AN190" s="18">
        <f t="shared" si="15"/>
        <v>8.9644074715124589E-2</v>
      </c>
      <c r="AO190" s="20">
        <v>4.42</v>
      </c>
      <c r="AP190" s="20">
        <v>4.75</v>
      </c>
      <c r="AQ190" s="20">
        <v>4.75</v>
      </c>
      <c r="AR190" s="20">
        <v>4.75</v>
      </c>
      <c r="AS190" s="5"/>
      <c r="AT190" s="5"/>
      <c r="AU190" s="5"/>
      <c r="AV190" s="5"/>
    </row>
    <row r="191" spans="1:48" x14ac:dyDescent="0.25">
      <c r="A191" s="1">
        <v>2006</v>
      </c>
      <c r="B191" s="16">
        <v>14546.1</v>
      </c>
      <c r="C191" s="17">
        <v>93.831999999999994</v>
      </c>
      <c r="D191" s="10">
        <v>9134.2999999999993</v>
      </c>
      <c r="E191" s="17">
        <v>2625.2</v>
      </c>
      <c r="F191" s="17">
        <v>227764</v>
      </c>
      <c r="G191" s="18">
        <v>229143348.33333334</v>
      </c>
      <c r="H191" s="11">
        <v>91.864000000000004</v>
      </c>
      <c r="I191" s="11">
        <v>4.45</v>
      </c>
      <c r="J191" s="10">
        <v>6.31</v>
      </c>
      <c r="K191" s="18">
        <v>4.58</v>
      </c>
      <c r="L191" s="11">
        <v>102.36</v>
      </c>
      <c r="M191" s="10">
        <v>143449</v>
      </c>
      <c r="N191" s="19">
        <v>195.02051909990524</v>
      </c>
      <c r="O191" s="19">
        <v>259.16678116460844</v>
      </c>
      <c r="P191" s="19">
        <v>198.98885234422897</v>
      </c>
      <c r="Q191" s="20">
        <v>21.664560884322171</v>
      </c>
      <c r="R191" s="18"/>
      <c r="S191" s="18"/>
      <c r="T191" s="18"/>
      <c r="U191" s="18">
        <f>J191-K191</f>
        <v>1.7299999999999995</v>
      </c>
      <c r="V191" s="21">
        <f>100*LN(L191*M191/F191)</f>
        <v>416.61655774627093</v>
      </c>
      <c r="W191" s="22">
        <f>100*LN(Q191)</f>
        <v>307.56777865499163</v>
      </c>
      <c r="X191" s="22">
        <f xml:space="preserve"> 100*LN((1000000/52)*N191/F191)</f>
        <v>280.13063344200378</v>
      </c>
      <c r="Y191" s="22">
        <f xml:space="preserve"> 100*LN((1000000000/52)*O191/G191)</f>
        <v>307.96355746104092</v>
      </c>
      <c r="Z191" s="22">
        <f xml:space="preserve"> 100*LN((1000000/52)*P191/F191)</f>
        <v>282.14503600235105</v>
      </c>
      <c r="AA191" s="22"/>
      <c r="AB191" s="20">
        <f t="shared" si="16"/>
        <v>189</v>
      </c>
      <c r="AC191" s="20">
        <f>400*(LN(B191/F191)-LN(B190/F190))</f>
        <v>3.778686482573157</v>
      </c>
      <c r="AD191" s="18">
        <f>(LN((D191/C191)/F191)-LN((D190/C190)/F190))*400</f>
        <v>2.1801705421992779</v>
      </c>
      <c r="AE191" s="18">
        <f>(LN((E191/C191)/F191)-LN((E190/C190)/F190))*400</f>
        <v>8.0905371728633213</v>
      </c>
      <c r="AF191" s="18">
        <f>400*(LN(C191)-LN(C190))</f>
        <v>3.1327059744729269</v>
      </c>
      <c r="AG191" s="18">
        <f>(LN(H191/C191)-LN(H190/C190))*400</f>
        <v>5.156013649871749</v>
      </c>
      <c r="AH191" s="18">
        <f>I191</f>
        <v>4.45</v>
      </c>
      <c r="AI191" s="18">
        <f>U191</f>
        <v>1.7299999999999995</v>
      </c>
      <c r="AJ191" s="23">
        <f t="shared" si="12"/>
        <v>1.1496240686817032</v>
      </c>
      <c r="AK191" s="18">
        <f t="shared" si="17"/>
        <v>2.260160320855789</v>
      </c>
      <c r="AL191" s="18">
        <f t="shared" si="13"/>
        <v>2.0169356285024378</v>
      </c>
      <c r="AM191" s="18">
        <f t="shared" si="14"/>
        <v>0.93269610372357192</v>
      </c>
      <c r="AN191" s="18">
        <f t="shared" si="15"/>
        <v>0.6805395199669988</v>
      </c>
      <c r="AO191" s="20">
        <v>4.88</v>
      </c>
      <c r="AP191" s="20">
        <v>5</v>
      </c>
      <c r="AQ191" s="20">
        <v>5</v>
      </c>
      <c r="AR191" s="20">
        <v>5</v>
      </c>
      <c r="AS191" s="5"/>
      <c r="AT191" s="5"/>
      <c r="AU191" s="5"/>
      <c r="AV191" s="5"/>
    </row>
    <row r="192" spans="1:48" x14ac:dyDescent="0.25">
      <c r="A192" s="1">
        <v>2006.25</v>
      </c>
      <c r="B192" s="16">
        <v>14589.6</v>
      </c>
      <c r="C192" s="17">
        <v>94.587000000000003</v>
      </c>
      <c r="D192" s="10">
        <v>9253.7000000000007</v>
      </c>
      <c r="E192" s="17">
        <v>2619.6999999999998</v>
      </c>
      <c r="F192" s="17">
        <v>228433</v>
      </c>
      <c r="G192" s="18">
        <v>229810533.33333334</v>
      </c>
      <c r="H192" s="11">
        <v>91.894000000000005</v>
      </c>
      <c r="I192" s="11">
        <v>4.91</v>
      </c>
      <c r="J192" s="10">
        <v>6.74</v>
      </c>
      <c r="K192" s="18">
        <v>5.07</v>
      </c>
      <c r="L192" s="11">
        <v>102.31</v>
      </c>
      <c r="M192" s="10">
        <v>144068</v>
      </c>
      <c r="N192" s="19">
        <v>195.55222029882512</v>
      </c>
      <c r="O192" s="19">
        <v>259.82292064916311</v>
      </c>
      <c r="P192" s="19">
        <v>199.73488707738957</v>
      </c>
      <c r="Q192" s="20">
        <v>21.66175748971078</v>
      </c>
      <c r="R192" s="18"/>
      <c r="S192" s="18"/>
      <c r="T192" s="18"/>
      <c r="U192" s="18">
        <f>J192-K192</f>
        <v>1.67</v>
      </c>
      <c r="V192" s="21">
        <f>100*LN(L192*M192/F192)</f>
        <v>416.70498795195846</v>
      </c>
      <c r="W192" s="22">
        <f>100*LN(Q192)</f>
        <v>307.55483781570268</v>
      </c>
      <c r="X192" s="22">
        <f xml:space="preserve"> 100*LN((1000000/52)*N192/F192)</f>
        <v>280.10960649534849</v>
      </c>
      <c r="Y192" s="22">
        <f xml:space="preserve"> 100*LN((1000000000/52)*O192/G192)</f>
        <v>307.92566836295435</v>
      </c>
      <c r="Z192" s="22">
        <f xml:space="preserve"> 100*LN((1000000/52)*P192/F192)</f>
        <v>282.22595322900958</v>
      </c>
      <c r="AA192" s="22"/>
      <c r="AB192" s="20">
        <f t="shared" si="16"/>
        <v>190</v>
      </c>
      <c r="AC192" s="20">
        <f>400*(LN(B192/F192)-LN(B191/F191))</f>
        <v>2.1233649521690268E-2</v>
      </c>
      <c r="AD192" s="18">
        <f>(LN((D192/C192)/F192)-LN((D191/C191)/F191))*400</f>
        <v>0.81594831271871726</v>
      </c>
      <c r="AE192" s="18">
        <f>(LN((E192/C192)/F192)-LN((E191/C191)/F191))*400</f>
        <v>-5.2177273759070886</v>
      </c>
      <c r="AF192" s="18">
        <f>400*(LN(C192)-LN(C191))</f>
        <v>3.2056386706884155</v>
      </c>
      <c r="AG192" s="18">
        <f>(LN(H192/C192)-LN(H191/C191))*400</f>
        <v>-3.0750321109018555</v>
      </c>
      <c r="AH192" s="18">
        <f>I192</f>
        <v>4.91</v>
      </c>
      <c r="AI192" s="18">
        <f>U192</f>
        <v>1.67</v>
      </c>
      <c r="AJ192" s="23">
        <f t="shared" si="12"/>
        <v>1.2380542743692331</v>
      </c>
      <c r="AK192" s="18">
        <f t="shared" si="17"/>
        <v>2.2391333742004917</v>
      </c>
      <c r="AL192" s="18">
        <f t="shared" si="13"/>
        <v>1.9790465304158715</v>
      </c>
      <c r="AM192" s="18">
        <f t="shared" si="14"/>
        <v>0.91975526443462741</v>
      </c>
      <c r="AN192" s="18">
        <f t="shared" si="15"/>
        <v>0.76145674662552665</v>
      </c>
      <c r="AO192" s="20">
        <v>5.3</v>
      </c>
      <c r="AP192" s="20">
        <v>5.5</v>
      </c>
      <c r="AQ192" s="20">
        <v>5.33</v>
      </c>
      <c r="AR192" s="20">
        <v>5.25</v>
      </c>
      <c r="AS192" s="5"/>
      <c r="AT192" s="5"/>
      <c r="AU192" s="5"/>
      <c r="AV192" s="5"/>
    </row>
    <row r="193" spans="1:48" x14ac:dyDescent="0.25">
      <c r="A193" s="1">
        <v>2006.5</v>
      </c>
      <c r="B193" s="16">
        <v>14602.6</v>
      </c>
      <c r="C193" s="17">
        <v>95.247</v>
      </c>
      <c r="D193" s="10">
        <v>9374.2999999999993</v>
      </c>
      <c r="E193" s="17">
        <v>2607.3000000000002</v>
      </c>
      <c r="F193" s="17">
        <v>229166</v>
      </c>
      <c r="G193" s="18">
        <v>230550052.33333334</v>
      </c>
      <c r="H193" s="11">
        <v>92.009</v>
      </c>
      <c r="I193" s="11">
        <v>5.25</v>
      </c>
      <c r="J193" s="10">
        <v>6.59</v>
      </c>
      <c r="K193" s="18">
        <v>4.8899999999999997</v>
      </c>
      <c r="L193" s="11">
        <v>102.622</v>
      </c>
      <c r="M193" s="10">
        <v>144547</v>
      </c>
      <c r="N193" s="19">
        <v>196.67411206809476</v>
      </c>
      <c r="O193" s="19">
        <v>261.13492871548038</v>
      </c>
      <c r="P193" s="19">
        <v>200.89177869407132</v>
      </c>
      <c r="Q193" s="20">
        <v>21.742120393342105</v>
      </c>
      <c r="R193" s="18"/>
      <c r="S193" s="18"/>
      <c r="T193" s="18"/>
      <c r="U193" s="18">
        <f>J193-K193</f>
        <v>1.7000000000000002</v>
      </c>
      <c r="V193" s="21">
        <f>100*LN(L193*M193/F193)</f>
        <v>417.02104171073648</v>
      </c>
      <c r="W193" s="22">
        <f>100*LN(Q193)</f>
        <v>307.92514111292826</v>
      </c>
      <c r="X193" s="22">
        <f xml:space="preserve"> 100*LN((1000000/52)*N193/F193)</f>
        <v>280.36130341116569</v>
      </c>
      <c r="Y193" s="22">
        <f xml:space="preserve"> 100*LN((1000000000/52)*O193/G193)</f>
        <v>308.10808167537846</v>
      </c>
      <c r="Z193" s="22">
        <f xml:space="preserve"> 100*LN((1000000/52)*P193/F193)</f>
        <v>282.4831277227841</v>
      </c>
      <c r="AA193" s="22"/>
      <c r="AB193" s="20">
        <f t="shared" si="16"/>
        <v>191</v>
      </c>
      <c r="AC193" s="20">
        <f>400*(LN(B193/F193)-LN(B192/F192))</f>
        <v>-0.92521285559197253</v>
      </c>
      <c r="AD193" s="18">
        <f>(LN((D193/C193)/F193)-LN((D192/C192)/F192))*400</f>
        <v>1.1165112939021782</v>
      </c>
      <c r="AE193" s="18">
        <f>(LN((E193/C193)/F193)-LN((E192/C192)/F192))*400</f>
        <v>-5.9607027569839488</v>
      </c>
      <c r="AF193" s="18">
        <f>400*(LN(C193)-LN(C192))</f>
        <v>2.7813886207528782</v>
      </c>
      <c r="AG193" s="18">
        <f>(LN(H193/C193)-LN(H192/C192))*400</f>
        <v>-2.281124829559726</v>
      </c>
      <c r="AH193" s="18">
        <f>I193</f>
        <v>5.25</v>
      </c>
      <c r="AI193" s="18">
        <f>U193</f>
        <v>1.7000000000000002</v>
      </c>
      <c r="AJ193" s="23">
        <f t="shared" si="12"/>
        <v>1.5541080331472585</v>
      </c>
      <c r="AK193" s="18">
        <f t="shared" si="17"/>
        <v>2.4908302900176977</v>
      </c>
      <c r="AL193" s="18">
        <f t="shared" si="13"/>
        <v>2.1614598428399745</v>
      </c>
      <c r="AM193" s="18">
        <f t="shared" si="14"/>
        <v>1.2900585616602029</v>
      </c>
      <c r="AN193" s="18">
        <f t="shared" si="15"/>
        <v>1.0186312404000546</v>
      </c>
      <c r="AO193" s="20">
        <v>5.25</v>
      </c>
      <c r="AP193" s="20">
        <v>5.25</v>
      </c>
      <c r="AQ193" s="20">
        <v>5.05</v>
      </c>
      <c r="AR193" s="20">
        <v>4.9749999999999996</v>
      </c>
      <c r="AS193" s="5"/>
      <c r="AT193" s="5"/>
      <c r="AU193" s="5"/>
      <c r="AV193" s="5"/>
    </row>
    <row r="194" spans="1:48" x14ac:dyDescent="0.25">
      <c r="A194" s="1">
        <v>2006.75</v>
      </c>
      <c r="B194" s="16">
        <v>14716.9</v>
      </c>
      <c r="C194" s="17">
        <v>95.58</v>
      </c>
      <c r="D194" s="10">
        <v>9453.6</v>
      </c>
      <c r="E194" s="17">
        <v>2602.5</v>
      </c>
      <c r="F194" s="17">
        <v>229896</v>
      </c>
      <c r="G194" s="18">
        <v>231273593</v>
      </c>
      <c r="H194" s="11">
        <v>93.597999999999999</v>
      </c>
      <c r="I194" s="11">
        <v>5.24</v>
      </c>
      <c r="J194" s="10">
        <v>6.28</v>
      </c>
      <c r="K194" s="18">
        <v>4.63</v>
      </c>
      <c r="L194" s="11">
        <v>102.58</v>
      </c>
      <c r="M194" s="10">
        <v>145606</v>
      </c>
      <c r="N194" s="19">
        <v>197.3748869826351</v>
      </c>
      <c r="O194" s="19">
        <v>262.38600359662576</v>
      </c>
      <c r="P194" s="19">
        <v>201.70888709326132</v>
      </c>
      <c r="Q194" s="20">
        <v>21.801082800637513</v>
      </c>
      <c r="R194" s="18"/>
      <c r="S194" s="18"/>
      <c r="T194" s="18"/>
      <c r="U194" s="18">
        <f>J194-K194</f>
        <v>1.6500000000000004</v>
      </c>
      <c r="V194" s="21">
        <f>100*LN(L194*M194/F194)</f>
        <v>417.3920292917158</v>
      </c>
      <c r="W194" s="22">
        <f>100*LN(Q194)</f>
        <v>308.19596383155562</v>
      </c>
      <c r="X194" s="22">
        <f xml:space="preserve"> 100*LN((1000000/52)*N194/F194)</f>
        <v>280.39894276254228</v>
      </c>
      <c r="Y194" s="22">
        <f xml:space="preserve"> 100*LN((1000000000/52)*O194/G194)</f>
        <v>308.27268811238883</v>
      </c>
      <c r="Z194" s="22">
        <f xml:space="preserve"> 100*LN((1000000/52)*P194/F194)</f>
        <v>282.5710032589767</v>
      </c>
      <c r="AA194" s="22"/>
      <c r="AB194" s="20">
        <f t="shared" si="16"/>
        <v>192</v>
      </c>
      <c r="AC194" s="20">
        <f>400*(LN(B194/F194)-LN(B193/F193))</f>
        <v>1.846598909305186</v>
      </c>
      <c r="AD194" s="18">
        <f>(LN((D194/C194)/F194)-LN((D193/C193)/F193))*400</f>
        <v>0.7012969068505015</v>
      </c>
      <c r="AE194" s="18">
        <f>(LN((E194/C194)/F194)-LN((E193/C193)/F193))*400</f>
        <v>-3.405263318331464</v>
      </c>
      <c r="AF194" s="18">
        <f>400*(LN(C194)-LN(C193))</f>
        <v>1.3960302808822433</v>
      </c>
      <c r="AG194" s="18">
        <f>(LN(H194/C194)-LN(H193/C193))*400</f>
        <v>5.453016672139019</v>
      </c>
      <c r="AH194" s="18">
        <f>I194</f>
        <v>5.24</v>
      </c>
      <c r="AI194" s="18">
        <f>U194</f>
        <v>1.6500000000000004</v>
      </c>
      <c r="AJ194" s="23">
        <f t="shared" si="12"/>
        <v>1.925095614126576</v>
      </c>
      <c r="AK194" s="18">
        <f t="shared" si="17"/>
        <v>2.5284696413942811</v>
      </c>
      <c r="AL194" s="18">
        <f t="shared" si="13"/>
        <v>2.3260662798503517</v>
      </c>
      <c r="AM194" s="18">
        <f t="shared" si="14"/>
        <v>1.5608812802875605</v>
      </c>
      <c r="AN194" s="18">
        <f t="shared" si="15"/>
        <v>1.1065067765926528</v>
      </c>
      <c r="AO194" s="20">
        <v>5.25</v>
      </c>
      <c r="AP194" s="20">
        <v>5.2</v>
      </c>
      <c r="AQ194" s="20">
        <v>5</v>
      </c>
      <c r="AR194" s="20">
        <v>4.75</v>
      </c>
      <c r="AS194" s="5"/>
      <c r="AT194" s="5"/>
      <c r="AU194" s="5"/>
      <c r="AV194" s="5"/>
    </row>
    <row r="195" spans="1:48" x14ac:dyDescent="0.25">
      <c r="A195" s="1">
        <v>2007</v>
      </c>
      <c r="B195" s="16">
        <v>14726</v>
      </c>
      <c r="C195" s="17">
        <v>96.653999999999996</v>
      </c>
      <c r="D195" s="10">
        <v>9591.9</v>
      </c>
      <c r="E195" s="17">
        <v>2614</v>
      </c>
      <c r="F195" s="17">
        <v>230839</v>
      </c>
      <c r="G195" s="18">
        <v>232211985</v>
      </c>
      <c r="H195" s="11">
        <v>95.903000000000006</v>
      </c>
      <c r="I195" s="11">
        <v>5.25</v>
      </c>
      <c r="J195" s="10">
        <v>6.3</v>
      </c>
      <c r="K195" s="18">
        <v>4.68</v>
      </c>
      <c r="L195" s="11">
        <v>102.333</v>
      </c>
      <c r="M195" s="10">
        <v>146135</v>
      </c>
      <c r="N195" s="19">
        <v>197.41232719126691</v>
      </c>
      <c r="O195" s="19">
        <v>262.13260579113245</v>
      </c>
      <c r="P195" s="19">
        <v>201.82699384394635</v>
      </c>
      <c r="Q195" s="20">
        <v>21.724063564223744</v>
      </c>
      <c r="R195" s="18"/>
      <c r="S195" s="18"/>
      <c r="T195" s="18"/>
      <c r="U195" s="18">
        <f>J195-K195</f>
        <v>1.62</v>
      </c>
      <c r="V195" s="21">
        <f>100*LN(L195*M195/F195)</f>
        <v>417.10425557664087</v>
      </c>
      <c r="W195" s="22">
        <f>100*LN(Q195)</f>
        <v>307.84205661591</v>
      </c>
      <c r="X195" s="22">
        <f xml:space="preserve"> 100*LN((1000000/52)*N195/F195)</f>
        <v>280.00856353992202</v>
      </c>
      <c r="Y195" s="22">
        <f xml:space="preserve"> 100*LN((1000000000/52)*O195/G195)</f>
        <v>307.77113821766636</v>
      </c>
      <c r="Z195" s="22">
        <f xml:space="preserve"> 100*LN((1000000/52)*P195/F195)</f>
        <v>282.22019268776495</v>
      </c>
      <c r="AA195" s="22"/>
      <c r="AB195" s="20">
        <f t="shared" si="16"/>
        <v>193</v>
      </c>
      <c r="AC195" s="20">
        <f>400*(LN(B195/F195)-LN(B194/F194))</f>
        <v>-1.3901277716451332</v>
      </c>
      <c r="AD195" s="18">
        <f>(LN((D195/C195)/F195)-LN((D194/C194)/F194))*400</f>
        <v>-0.29763687998567434</v>
      </c>
      <c r="AE195" s="18">
        <f>(LN((E195/C195)/F195)-LN((E194/C194)/F194))*400</f>
        <v>-4.3433477914639695</v>
      </c>
      <c r="AF195" s="18">
        <f>400*(LN(C195)-LN(C194))</f>
        <v>4.4695992375483939</v>
      </c>
      <c r="AG195" s="18">
        <f>(LN(H195/C195)-LN(H194/C194))*400</f>
        <v>5.2617000633473685</v>
      </c>
      <c r="AH195" s="18">
        <f>I195</f>
        <v>5.25</v>
      </c>
      <c r="AI195" s="18">
        <f>U195</f>
        <v>1.62</v>
      </c>
      <c r="AJ195" s="23">
        <f t="shared" si="12"/>
        <v>1.637321899051642</v>
      </c>
      <c r="AK195" s="18">
        <f t="shared" si="17"/>
        <v>2.1380904187740271</v>
      </c>
      <c r="AL195" s="18">
        <f t="shared" si="13"/>
        <v>1.8245163851278789</v>
      </c>
      <c r="AM195" s="18">
        <f t="shared" si="14"/>
        <v>1.2069740646419405</v>
      </c>
      <c r="AN195" s="18">
        <f t="shared" si="15"/>
        <v>0.75569620538090021</v>
      </c>
      <c r="AO195" s="20">
        <v>5.25</v>
      </c>
      <c r="AP195" s="20">
        <v>5.25</v>
      </c>
      <c r="AQ195" s="20">
        <v>5.0999999999999996</v>
      </c>
      <c r="AR195" s="20">
        <v>5</v>
      </c>
      <c r="AS195" s="5"/>
      <c r="AT195" s="5"/>
      <c r="AU195" s="5"/>
      <c r="AV195" s="5"/>
    </row>
    <row r="196" spans="1:48" x14ac:dyDescent="0.25">
      <c r="A196" s="1">
        <v>2007.25</v>
      </c>
      <c r="B196" s="16">
        <v>14838.7</v>
      </c>
      <c r="C196" s="17">
        <v>97.194000000000003</v>
      </c>
      <c r="D196" s="10">
        <v>9700.9</v>
      </c>
      <c r="E196" s="17">
        <v>2624.8</v>
      </c>
      <c r="F196" s="17">
        <v>231482</v>
      </c>
      <c r="G196" s="18">
        <v>232851152</v>
      </c>
      <c r="H196" s="11">
        <v>95.831000000000003</v>
      </c>
      <c r="I196" s="11">
        <v>5.25</v>
      </c>
      <c r="J196" s="10">
        <v>6.49</v>
      </c>
      <c r="K196" s="18">
        <v>4.8499999999999996</v>
      </c>
      <c r="L196" s="11">
        <v>102.446</v>
      </c>
      <c r="M196" s="10">
        <v>145851</v>
      </c>
      <c r="N196" s="19">
        <v>198.20798259158715</v>
      </c>
      <c r="O196" s="19">
        <v>263.04180867813972</v>
      </c>
      <c r="P196" s="19">
        <v>202.15864925761804</v>
      </c>
      <c r="Q196" s="20">
        <v>21.768562588041704</v>
      </c>
      <c r="R196" s="18"/>
      <c r="S196" s="18"/>
      <c r="T196" s="18"/>
      <c r="U196" s="18">
        <f>J196-K196</f>
        <v>1.6400000000000006</v>
      </c>
      <c r="V196" s="21">
        <f>100*LN(L196*M196/F196)</f>
        <v>416.74192664127611</v>
      </c>
      <c r="W196" s="22">
        <f>100*LN(Q196)</f>
        <v>308.0466845875095</v>
      </c>
      <c r="X196" s="22">
        <f xml:space="preserve"> 100*LN((1000000/52)*N196/F196)</f>
        <v>280.13263401988218</v>
      </c>
      <c r="Y196" s="22">
        <f xml:space="preserve"> 100*LN((1000000000/52)*O196/G196)</f>
        <v>307.84251314951172</v>
      </c>
      <c r="Z196" s="22">
        <f xml:space="preserve"> 100*LN((1000000/52)*P196/F196)</f>
        <v>282.10622251835605</v>
      </c>
      <c r="AA196" s="22"/>
      <c r="AB196" s="20">
        <f t="shared" si="16"/>
        <v>194</v>
      </c>
      <c r="AC196" s="20">
        <f>400*(LN(B196/F196)-LN(B195/F195))</f>
        <v>1.9369499929061007</v>
      </c>
      <c r="AD196" s="18">
        <f>(LN((D196/C196)/F196)-LN((D195/C195)/F195))*400</f>
        <v>1.178665430684589</v>
      </c>
      <c r="AE196" s="18">
        <f>(LN((E196/C196)/F196)-LN((E195/C195)/F195))*400</f>
        <v>-1.6919685418102404</v>
      </c>
      <c r="AF196" s="18">
        <f>400*(LN(C196)-LN(C195))</f>
        <v>2.2285559688690171</v>
      </c>
      <c r="AG196" s="18">
        <f>(LN(H196/C196)-LN(H195/C195))*400</f>
        <v>-2.5289721846027522</v>
      </c>
      <c r="AH196" s="18">
        <f>I196</f>
        <v>5.25</v>
      </c>
      <c r="AI196" s="18">
        <f>U196</f>
        <v>1.6400000000000006</v>
      </c>
      <c r="AJ196" s="23">
        <f t="shared" ref="AJ196:AJ229" si="18">V196-AVERAGE(V$23:V$235)</f>
        <v>1.2749929636868842</v>
      </c>
      <c r="AK196" s="18">
        <f t="shared" si="17"/>
        <v>2.2621608987341801</v>
      </c>
      <c r="AL196" s="18">
        <f t="shared" ref="AL196:AL235" si="19">Y196-AVERAGE(Y$23:Y$235)</f>
        <v>1.8958913169732341</v>
      </c>
      <c r="AM196" s="18">
        <f t="shared" ref="AM196:AM235" si="20">W196-AVERAGE(W$23:W$235)</f>
        <v>1.4116020362414474</v>
      </c>
      <c r="AN196" s="18">
        <f t="shared" ref="AN196:AN230" si="21">Z196-AVERAGE(Z$23:Z$235)</f>
        <v>0.64172603597199895</v>
      </c>
      <c r="AO196" s="20">
        <v>5.25</v>
      </c>
      <c r="AP196" s="20">
        <v>5.25</v>
      </c>
      <c r="AQ196" s="20">
        <v>5.25</v>
      </c>
      <c r="AR196" s="20">
        <v>5.25</v>
      </c>
      <c r="AS196" s="5"/>
      <c r="AT196" s="5"/>
      <c r="AU196" s="5"/>
      <c r="AV196" s="5"/>
    </row>
    <row r="197" spans="1:48" x14ac:dyDescent="0.25">
      <c r="A197" s="1">
        <v>2007.5</v>
      </c>
      <c r="B197" s="16">
        <v>14938.5</v>
      </c>
      <c r="C197" s="17">
        <v>97.531000000000006</v>
      </c>
      <c r="D197" s="10">
        <v>9799.2000000000007</v>
      </c>
      <c r="E197" s="17">
        <v>2609.6</v>
      </c>
      <c r="F197" s="17">
        <v>232210</v>
      </c>
      <c r="G197" s="18">
        <v>233588452.33333334</v>
      </c>
      <c r="H197" s="11">
        <v>96.198999999999998</v>
      </c>
      <c r="I197" s="11">
        <v>5.07</v>
      </c>
      <c r="J197" s="10">
        <v>6.63</v>
      </c>
      <c r="K197" s="18">
        <v>4.74</v>
      </c>
      <c r="L197" s="11">
        <v>102.25</v>
      </c>
      <c r="M197" s="10">
        <v>145944</v>
      </c>
      <c r="N197" s="19">
        <v>197.49674556973696</v>
      </c>
      <c r="O197" s="19">
        <v>262.30648474851421</v>
      </c>
      <c r="P197" s="19">
        <v>201.30607889416933</v>
      </c>
      <c r="Q197" s="20">
        <v>21.715670221711033</v>
      </c>
      <c r="R197" s="18"/>
      <c r="S197" s="18"/>
      <c r="T197" s="18"/>
      <c r="U197" s="18">
        <f>J197-K197</f>
        <v>1.8899999999999997</v>
      </c>
      <c r="V197" s="21">
        <f>100*LN(L197*M197/F197)</f>
        <v>416.30016467502298</v>
      </c>
      <c r="W197" s="22">
        <f>100*LN(Q197)</f>
        <v>307.80341299687439</v>
      </c>
      <c r="X197" s="22">
        <f xml:space="preserve"> 100*LN((1000000/52)*N197/F197)</f>
        <v>279.45915318196063</v>
      </c>
      <c r="Y197" s="22">
        <f xml:space="preserve"> 100*LN((1000000000/52)*O197/G197)</f>
        <v>307.24643533804692</v>
      </c>
      <c r="Z197" s="22">
        <f xml:space="preserve"> 100*LN((1000000/52)*P197/F197)</f>
        <v>281.36959561145591</v>
      </c>
      <c r="AA197" s="22"/>
      <c r="AB197" s="20">
        <f t="shared" ref="AB197:AB223" si="22">AB196+1</f>
        <v>195</v>
      </c>
      <c r="AC197" s="20">
        <f>400*(LN(B197/F197)-LN(B196/F196))</f>
        <v>1.4252489195230922</v>
      </c>
      <c r="AD197" s="18">
        <f>(LN((D197/C197)/F197)-LN((D196/C196)/F196))*400</f>
        <v>1.3923088101069681</v>
      </c>
      <c r="AE197" s="18">
        <f>(LN((E197/C197)/F197)-LN((E196/C196)/F196))*400</f>
        <v>-4.9636250943379423</v>
      </c>
      <c r="AF197" s="18">
        <f>400*(LN(C197)-LN(C196))</f>
        <v>1.3845180082849851</v>
      </c>
      <c r="AG197" s="18">
        <f>(LN(H197/C197)-LN(H196/C196))*400</f>
        <v>0.14857765589192523</v>
      </c>
      <c r="AH197" s="18">
        <f>I197</f>
        <v>5.07</v>
      </c>
      <c r="AI197" s="18">
        <f>U197</f>
        <v>1.8899999999999997</v>
      </c>
      <c r="AJ197" s="23">
        <f t="shared" si="18"/>
        <v>0.83323099743375906</v>
      </c>
      <c r="AK197" s="18">
        <f t="shared" ref="AK197:AK230" si="23">X197-AVERAGE(X$23:X$235)</f>
        <v>1.588680060812635</v>
      </c>
      <c r="AL197" s="18">
        <f t="shared" si="19"/>
        <v>1.299813505508439</v>
      </c>
      <c r="AM197" s="18">
        <f t="shared" si="20"/>
        <v>1.1683304456063297</v>
      </c>
      <c r="AN197" s="18">
        <f t="shared" si="21"/>
        <v>-9.4900870928142922E-2</v>
      </c>
      <c r="AO197" s="20">
        <v>4.5999999999999996</v>
      </c>
      <c r="AP197" s="20">
        <v>4.5</v>
      </c>
      <c r="AQ197" s="20">
        <v>4.5</v>
      </c>
      <c r="AR197" s="20">
        <v>4.5</v>
      </c>
      <c r="AS197" s="5"/>
      <c r="AT197" s="5"/>
      <c r="AU197" s="5"/>
      <c r="AV197" s="5"/>
    </row>
    <row r="198" spans="1:48" x14ac:dyDescent="0.25">
      <c r="A198" s="1">
        <v>2007.75</v>
      </c>
      <c r="B198" s="16">
        <v>14991.8</v>
      </c>
      <c r="C198" s="17">
        <v>97.956000000000003</v>
      </c>
      <c r="D198" s="10">
        <v>9910</v>
      </c>
      <c r="E198" s="17">
        <v>2588.6999999999998</v>
      </c>
      <c r="F198" s="17">
        <v>232937</v>
      </c>
      <c r="G198" s="18">
        <v>234310713.66666666</v>
      </c>
      <c r="H198" s="11">
        <v>97.239000000000004</v>
      </c>
      <c r="I198" s="11">
        <v>4.5</v>
      </c>
      <c r="J198" s="10">
        <v>6.51</v>
      </c>
      <c r="K198" s="18">
        <v>4.2699999999999996</v>
      </c>
      <c r="L198" s="11">
        <v>102.009</v>
      </c>
      <c r="M198" s="10">
        <v>146271</v>
      </c>
      <c r="N198" s="19">
        <v>197.04415998172033</v>
      </c>
      <c r="O198" s="19">
        <v>262.80648737535915</v>
      </c>
      <c r="P198" s="19">
        <v>201.23815974902379</v>
      </c>
      <c r="Q198" s="20">
        <v>21.696490276821525</v>
      </c>
      <c r="R198" s="18"/>
      <c r="S198" s="18"/>
      <c r="T198" s="18"/>
      <c r="U198" s="18">
        <f>J198-K198</f>
        <v>2.2400000000000002</v>
      </c>
      <c r="V198" s="21">
        <f>100*LN(L198*M198/F198)</f>
        <v>415.97540794947702</v>
      </c>
      <c r="W198" s="22">
        <f>100*LN(Q198)</f>
        <v>307.71505090700276</v>
      </c>
      <c r="X198" s="22">
        <f xml:space="preserve"> 100*LN((1000000/52)*N198/F198)</f>
        <v>278.91713956231825</v>
      </c>
      <c r="Y198" s="22">
        <f xml:space="preserve"> 100*LN((1000000000/52)*O198/G198)</f>
        <v>307.12814615600712</v>
      </c>
      <c r="Z198" s="22">
        <f xml:space="preserve"> 100*LN((1000000/52)*P198/F198)</f>
        <v>281.02326106847488</v>
      </c>
      <c r="AA198" s="22"/>
      <c r="AB198" s="20">
        <f t="shared" si="22"/>
        <v>196</v>
      </c>
      <c r="AC198" s="20">
        <f>400*(LN(B198/F198)-LN(B197/F197))</f>
        <v>0.17428632845053471</v>
      </c>
      <c r="AD198" s="18">
        <f>(LN((D198/C198)/F198)-LN((D197/C197)/F197))*400</f>
        <v>1.5078322000228184</v>
      </c>
      <c r="AE198" s="18">
        <f>(LN((E198/C198)/F198)-LN((E197/C197)/F197))*400</f>
        <v>-6.2060607339518015</v>
      </c>
      <c r="AF198" s="18">
        <f>400*(LN(C198)-LN(C197))</f>
        <v>1.7392488281803509</v>
      </c>
      <c r="AG198" s="18">
        <f>(LN(H198/C198)-LN(H197/C197))*400</f>
        <v>2.5619123534167692</v>
      </c>
      <c r="AH198" s="18">
        <f>I198</f>
        <v>4.5</v>
      </c>
      <c r="AI198" s="18">
        <f>U198</f>
        <v>2.2400000000000002</v>
      </c>
      <c r="AJ198" s="23">
        <f t="shared" si="18"/>
        <v>0.50847427188779193</v>
      </c>
      <c r="AK198" s="18">
        <f t="shared" si="23"/>
        <v>1.0466664411702595</v>
      </c>
      <c r="AL198" s="18">
        <f t="shared" si="19"/>
        <v>1.1815243234686363</v>
      </c>
      <c r="AM198" s="18">
        <f t="shared" si="20"/>
        <v>1.0799683557347066</v>
      </c>
      <c r="AN198" s="18">
        <f t="shared" si="21"/>
        <v>-0.44123541390916898</v>
      </c>
      <c r="AO198" s="20">
        <v>4.08</v>
      </c>
      <c r="AP198" s="20">
        <v>3.75</v>
      </c>
      <c r="AQ198" s="20">
        <v>3.75</v>
      </c>
      <c r="AR198" s="20">
        <v>3.75</v>
      </c>
      <c r="AS198" s="5"/>
      <c r="AT198" s="5"/>
      <c r="AU198" s="5"/>
      <c r="AV198" s="5"/>
    </row>
    <row r="199" spans="1:48" x14ac:dyDescent="0.25">
      <c r="A199" s="1">
        <v>2008</v>
      </c>
      <c r="B199" s="16">
        <v>14889.5</v>
      </c>
      <c r="C199" s="17">
        <v>98.516000000000005</v>
      </c>
      <c r="D199" s="10">
        <v>9974.4</v>
      </c>
      <c r="E199" s="17">
        <v>2547.1999999999998</v>
      </c>
      <c r="F199" s="17">
        <v>232807</v>
      </c>
      <c r="G199" s="18">
        <v>234181286</v>
      </c>
      <c r="H199" s="11">
        <v>98.228999999999999</v>
      </c>
      <c r="I199" s="11">
        <v>3.18</v>
      </c>
      <c r="J199" s="10">
        <v>6.75</v>
      </c>
      <c r="K199" s="18">
        <v>3.67</v>
      </c>
      <c r="L199" s="11">
        <v>101.931</v>
      </c>
      <c r="M199" s="10">
        <v>146207</v>
      </c>
      <c r="N199" s="19">
        <v>196.39998984869055</v>
      </c>
      <c r="O199" s="19">
        <v>262.40612666300234</v>
      </c>
      <c r="P199" s="19">
        <v>200.63698983724646</v>
      </c>
      <c r="Q199" s="20">
        <v>21.69518293520208</v>
      </c>
      <c r="R199" s="18"/>
      <c r="S199" s="18"/>
      <c r="T199" s="18"/>
      <c r="U199" s="18">
        <f>J199-K199</f>
        <v>3.08</v>
      </c>
      <c r="V199" s="21">
        <f>100*LN(L199*M199/F199)</f>
        <v>415.91097554392667</v>
      </c>
      <c r="W199" s="22">
        <f>100*LN(Q199)</f>
        <v>307.70902513512965</v>
      </c>
      <c r="X199" s="22">
        <f xml:space="preserve"> 100*LN((1000000/52)*N199/F199)</f>
        <v>278.64551205004119</v>
      </c>
      <c r="Y199" s="22">
        <f xml:space="preserve"> 100*LN((1000000000/52)*O199/G199)</f>
        <v>307.03094238535778</v>
      </c>
      <c r="Z199" s="22">
        <f xml:space="preserve"> 100*LN((1000000/52)*P199/F199)</f>
        <v>280.77990307941803</v>
      </c>
      <c r="AA199" s="22"/>
      <c r="AB199" s="20">
        <f t="shared" si="22"/>
        <v>197</v>
      </c>
      <c r="AC199" s="20">
        <f>400*(LN(B199/F199)-LN(B198/F198))</f>
        <v>-2.5155487221782735</v>
      </c>
      <c r="AD199" s="18">
        <f>(LN((D199/C199)/F199)-LN((D198/C198)/F198))*400</f>
        <v>0.53405423048964451</v>
      </c>
      <c r="AE199" s="18">
        <f>(LN((E199/C199)/F199)-LN((E198/C198)/F198))*400</f>
        <v>-8.5213716820270236</v>
      </c>
      <c r="AF199" s="18">
        <f>400*(LN(C199)-LN(C198))</f>
        <v>2.2802293110640193</v>
      </c>
      <c r="AG199" s="18">
        <f>(LN(H199/C199)-LN(H198/C198))*400</f>
        <v>1.7716194426872223</v>
      </c>
      <c r="AH199" s="18">
        <f>I199</f>
        <v>3.18</v>
      </c>
      <c r="AI199" s="18">
        <f>U199</f>
        <v>3.08</v>
      </c>
      <c r="AJ199" s="23">
        <f t="shared" si="18"/>
        <v>0.44404186633744303</v>
      </c>
      <c r="AK199" s="18">
        <f t="shared" si="23"/>
        <v>0.77503892889319559</v>
      </c>
      <c r="AL199" s="18">
        <f t="shared" si="19"/>
        <v>1.0843205528192925</v>
      </c>
      <c r="AM199" s="18">
        <f t="shared" si="20"/>
        <v>1.0739425838615944</v>
      </c>
      <c r="AN199" s="18">
        <f t="shared" si="21"/>
        <v>-0.68459340296601567</v>
      </c>
      <c r="AO199" s="20">
        <v>2</v>
      </c>
      <c r="AP199" s="20">
        <v>1.8</v>
      </c>
      <c r="AQ199" s="20">
        <v>1.8</v>
      </c>
      <c r="AR199" s="20">
        <v>1.8</v>
      </c>
      <c r="AS199" s="5"/>
      <c r="AT199" s="5"/>
      <c r="AU199" s="5"/>
      <c r="AV199" s="5"/>
    </row>
    <row r="200" spans="1:48" x14ac:dyDescent="0.25">
      <c r="A200" s="1">
        <v>2008.25</v>
      </c>
      <c r="B200" s="16">
        <v>14963.4</v>
      </c>
      <c r="C200" s="17">
        <v>98.995000000000005</v>
      </c>
      <c r="D200" s="10">
        <v>10095.799999999999</v>
      </c>
      <c r="E200" s="17">
        <v>2517.1999999999998</v>
      </c>
      <c r="F200" s="17">
        <v>233410</v>
      </c>
      <c r="G200" s="18">
        <v>234788074</v>
      </c>
      <c r="H200" s="11">
        <v>98.31</v>
      </c>
      <c r="I200" s="11">
        <v>2.08</v>
      </c>
      <c r="J200" s="10">
        <v>6.99</v>
      </c>
      <c r="K200" s="18">
        <v>3.88</v>
      </c>
      <c r="L200" s="11">
        <v>101.881</v>
      </c>
      <c r="M200" s="10">
        <v>145926</v>
      </c>
      <c r="N200" s="19">
        <v>195.44965406589694</v>
      </c>
      <c r="O200" s="19">
        <v>261.7221304424649</v>
      </c>
      <c r="P200" s="19">
        <v>199.55765434436984</v>
      </c>
      <c r="Q200" s="20">
        <v>21.602544306620114</v>
      </c>
      <c r="R200" s="18"/>
      <c r="S200" s="18"/>
      <c r="T200" s="18"/>
      <c r="U200" s="18">
        <f>J200-K200</f>
        <v>3.1100000000000003</v>
      </c>
      <c r="V200" s="21">
        <f>100*LN(L200*M200/F200)</f>
        <v>415.41085455979038</v>
      </c>
      <c r="W200" s="22">
        <f>100*LN(Q200)</f>
        <v>307.28110997263428</v>
      </c>
      <c r="X200" s="22">
        <f xml:space="preserve"> 100*LN((1000000/52)*N200/F200)</f>
        <v>277.90178188654392</v>
      </c>
      <c r="Y200" s="22">
        <f xml:space="preserve"> 100*LN((1000000000/52)*O200/G200)</f>
        <v>306.51116360278809</v>
      </c>
      <c r="Z200" s="22">
        <f xml:space="preserve"> 100*LN((1000000/52)*P200/F200)</f>
        <v>279.9818185351117</v>
      </c>
      <c r="AA200" s="22"/>
      <c r="AB200" s="20">
        <f t="shared" si="22"/>
        <v>198</v>
      </c>
      <c r="AC200" s="20">
        <f>400*(LN(B200/F200)-LN(B199/F199))</f>
        <v>0.94566928009065521</v>
      </c>
      <c r="AD200" s="18">
        <f>(LN((D200/C200)/F200)-LN((D199/C199)/F199))*400</f>
        <v>1.8642132839826075</v>
      </c>
      <c r="AE200" s="18">
        <f>(LN((E200/C200)/F200)-LN((E199/C199)/F199))*400</f>
        <v>-7.7138783893659024</v>
      </c>
      <c r="AF200" s="18">
        <f>400*(LN(C200)-LN(C199))</f>
        <v>1.9401489095130842</v>
      </c>
      <c r="AG200" s="18">
        <f>(LN(H200/C200)-LN(H199/C199))*400</f>
        <v>-1.6104433362233015</v>
      </c>
      <c r="AH200" s="18">
        <f>I200</f>
        <v>2.08</v>
      </c>
      <c r="AI200" s="18">
        <f>U200</f>
        <v>3.1100000000000003</v>
      </c>
      <c r="AJ200" s="23">
        <f t="shared" si="18"/>
        <v>-5.6079117798844891E-2</v>
      </c>
      <c r="AK200" s="18">
        <f t="shared" si="23"/>
        <v>3.1308765395920091E-2</v>
      </c>
      <c r="AL200" s="18">
        <f t="shared" si="19"/>
        <v>0.56454177024960472</v>
      </c>
      <c r="AM200" s="18">
        <f t="shared" si="20"/>
        <v>0.64602742136622737</v>
      </c>
      <c r="AN200" s="18">
        <f t="shared" si="21"/>
        <v>-1.4826779472723501</v>
      </c>
      <c r="AO200" s="20">
        <v>2</v>
      </c>
      <c r="AP200" s="20">
        <v>2</v>
      </c>
      <c r="AQ200" s="20">
        <v>2.0049999999999999</v>
      </c>
      <c r="AR200" s="20">
        <v>2.375</v>
      </c>
      <c r="AS200" s="5"/>
      <c r="AT200" s="5"/>
      <c r="AU200" s="5"/>
      <c r="AV200" s="5"/>
    </row>
    <row r="201" spans="1:48" x14ac:dyDescent="0.25">
      <c r="A201" s="1">
        <v>2008.5</v>
      </c>
      <c r="B201" s="16">
        <v>14891.6</v>
      </c>
      <c r="C201" s="17">
        <v>99.673000000000002</v>
      </c>
      <c r="D201" s="10">
        <v>10124.9</v>
      </c>
      <c r="E201" s="17">
        <v>2454.6999999999998</v>
      </c>
      <c r="F201" s="17">
        <v>234110</v>
      </c>
      <c r="G201" s="18">
        <v>235508167.33333334</v>
      </c>
      <c r="H201" s="11">
        <v>99.153000000000006</v>
      </c>
      <c r="I201" s="11">
        <v>1.94</v>
      </c>
      <c r="J201" s="10">
        <v>7.21</v>
      </c>
      <c r="K201" s="18">
        <v>3.86</v>
      </c>
      <c r="L201" s="11">
        <v>101.608</v>
      </c>
      <c r="M201" s="10">
        <v>145270</v>
      </c>
      <c r="N201" s="19">
        <v>193.35361057016331</v>
      </c>
      <c r="O201" s="19">
        <v>259.58608253450103</v>
      </c>
      <c r="P201" s="19">
        <v>197.40194421503026</v>
      </c>
      <c r="Q201" s="20">
        <v>21.380726846197888</v>
      </c>
      <c r="R201" s="18"/>
      <c r="S201" s="18"/>
      <c r="T201" s="18"/>
      <c r="U201" s="18">
        <f>J201-K201</f>
        <v>3.35</v>
      </c>
      <c r="V201" s="21">
        <f>100*LN(L201*M201/F201)</f>
        <v>414.39252617145837</v>
      </c>
      <c r="W201" s="22">
        <f>100*LN(Q201)</f>
        <v>306.24899015671065</v>
      </c>
      <c r="X201" s="22">
        <f xml:space="preserve"> 100*LN((1000000/52)*N201/F201)</f>
        <v>276.5241161660544</v>
      </c>
      <c r="Y201" s="22">
        <f xml:space="preserve"> 100*LN((1000000000/52)*O201/G201)</f>
        <v>305.3854338925243</v>
      </c>
      <c r="Z201" s="22">
        <f xml:space="preserve"> 100*LN((1000000/52)*P201/F201)</f>
        <v>278.59624460929905</v>
      </c>
      <c r="AA201" s="22"/>
      <c r="AB201" s="20">
        <f t="shared" si="22"/>
        <v>199</v>
      </c>
      <c r="AC201" s="20">
        <f>400*(LN(B201/F201)-LN(B200/F200))</f>
        <v>-3.1217801586242544</v>
      </c>
      <c r="AD201" s="18">
        <f>(LN((D201/C201)/F201)-LN((D200/C200)/F200))*400</f>
        <v>-2.7767079831946262</v>
      </c>
      <c r="AE201" s="18">
        <f>(LN((E201/C201)/F201)-LN((E200/C200)/F200))*400</f>
        <v>-13.985051626177381</v>
      </c>
      <c r="AF201" s="18">
        <f>400*(LN(C201)-LN(C200))</f>
        <v>2.7301936182034581</v>
      </c>
      <c r="AG201" s="18">
        <f>(LN(H201/C201)-LN(H200/C200))*400</f>
        <v>0.68515050792215848</v>
      </c>
      <c r="AH201" s="18">
        <f>I201</f>
        <v>1.94</v>
      </c>
      <c r="AI201" s="18">
        <f>U201</f>
        <v>3.35</v>
      </c>
      <c r="AJ201" s="23">
        <f t="shared" si="18"/>
        <v>-1.0744075061308536</v>
      </c>
      <c r="AK201" s="18">
        <f t="shared" si="23"/>
        <v>-1.3463569550935972</v>
      </c>
      <c r="AL201" s="18">
        <f t="shared" si="19"/>
        <v>-0.56118794001417882</v>
      </c>
      <c r="AM201" s="18">
        <f t="shared" si="20"/>
        <v>-0.38609239455740862</v>
      </c>
      <c r="AN201" s="18">
        <f t="shared" si="21"/>
        <v>-2.8682518730850006</v>
      </c>
      <c r="AO201" s="20">
        <v>2</v>
      </c>
      <c r="AP201" s="20">
        <v>2</v>
      </c>
      <c r="AQ201" s="20">
        <v>2</v>
      </c>
      <c r="AR201" s="20">
        <v>2.25</v>
      </c>
      <c r="AS201" s="5"/>
      <c r="AT201" s="5"/>
      <c r="AU201" s="5"/>
      <c r="AV201" s="5"/>
    </row>
    <row r="202" spans="1:48" x14ac:dyDescent="0.25">
      <c r="A202" s="1">
        <v>2008.75</v>
      </c>
      <c r="B202" s="16">
        <v>14577</v>
      </c>
      <c r="C202" s="17">
        <v>99.814999999999998</v>
      </c>
      <c r="D202" s="10">
        <v>9859.6</v>
      </c>
      <c r="E202" s="17">
        <v>2308.3000000000002</v>
      </c>
      <c r="F202" s="17">
        <v>234825</v>
      </c>
      <c r="G202" s="18">
        <v>236228993.33333334</v>
      </c>
      <c r="H202" s="11">
        <v>100.23</v>
      </c>
      <c r="I202" s="11">
        <v>0.51</v>
      </c>
      <c r="J202" s="10">
        <v>8.84</v>
      </c>
      <c r="K202" s="18">
        <v>3.23</v>
      </c>
      <c r="L202" s="11">
        <v>101.009</v>
      </c>
      <c r="M202" s="10">
        <v>144090</v>
      </c>
      <c r="N202" s="19">
        <v>188.53926848216983</v>
      </c>
      <c r="O202" s="19">
        <v>255.01611834111395</v>
      </c>
      <c r="P202" s="19">
        <v>192.73993538661929</v>
      </c>
      <c r="Q202" s="20">
        <v>20.957776828849717</v>
      </c>
      <c r="R202" s="18"/>
      <c r="S202" s="18"/>
      <c r="T202" s="18"/>
      <c r="U202" s="18">
        <f>J202-K202</f>
        <v>5.6099999999999994</v>
      </c>
      <c r="V202" s="21">
        <f>100*LN(L202*M202/F202)</f>
        <v>412.68071702464511</v>
      </c>
      <c r="W202" s="22">
        <f>100*LN(Q202)</f>
        <v>304.25097865014322</v>
      </c>
      <c r="X202" s="22">
        <f xml:space="preserve"> 100*LN((1000000/52)*N202/F202)</f>
        <v>273.69773105727359</v>
      </c>
      <c r="Y202" s="22">
        <f xml:space="preserve"> 100*LN((1000000000/52)*O202/G202)</f>
        <v>303.3036667429451</v>
      </c>
      <c r="Z202" s="22">
        <f xml:space="preserve"> 100*LN((1000000/52)*P202/F202)</f>
        <v>275.90127997072466</v>
      </c>
      <c r="AA202" s="22"/>
      <c r="AB202" s="20">
        <f t="shared" si="22"/>
        <v>200</v>
      </c>
      <c r="AC202" s="20">
        <f>400*(LN(B202/F202)-LN(B201/F201))</f>
        <v>-9.7607268028468752</v>
      </c>
      <c r="AD202" s="18">
        <f>(LN((D202/C202)/F202)-LN((D201/C201)/F201))*400</f>
        <v>-12.410098735637831</v>
      </c>
      <c r="AE202" s="18">
        <f>(LN((E202/C202)/F202)-LN((E201/C201)/F201))*400</f>
        <v>-26.386536639127911</v>
      </c>
      <c r="AF202" s="18">
        <f>400*(LN(C202)-LN(C201))</f>
        <v>0.56945790817835018</v>
      </c>
      <c r="AG202" s="18">
        <f>(LN(H202/C202)-LN(H201/C201))*400</f>
        <v>3.751915428872584</v>
      </c>
      <c r="AH202" s="18">
        <f>I202</f>
        <v>0.51</v>
      </c>
      <c r="AI202" s="18">
        <f>U202</f>
        <v>5.6099999999999994</v>
      </c>
      <c r="AJ202" s="23">
        <f t="shared" si="18"/>
        <v>-2.7862166529441197</v>
      </c>
      <c r="AK202" s="18">
        <f t="shared" si="23"/>
        <v>-4.1727420638744093</v>
      </c>
      <c r="AL202" s="18">
        <f t="shared" si="19"/>
        <v>-2.6429550895933858</v>
      </c>
      <c r="AM202" s="18">
        <f t="shared" si="20"/>
        <v>-2.3841039011248313</v>
      </c>
      <c r="AN202" s="18">
        <f t="shared" si="21"/>
        <v>-5.563216511659391</v>
      </c>
      <c r="AO202" s="20">
        <v>0.13</v>
      </c>
      <c r="AP202" s="20">
        <v>0.13</v>
      </c>
      <c r="AQ202" s="20">
        <v>0.155</v>
      </c>
      <c r="AR202" s="20">
        <v>0.25</v>
      </c>
      <c r="AS202" s="5"/>
      <c r="AT202" s="5"/>
      <c r="AU202" s="5"/>
      <c r="AV202" s="5"/>
    </row>
    <row r="203" spans="1:48" x14ac:dyDescent="0.25">
      <c r="A203" s="1">
        <v>2009</v>
      </c>
      <c r="B203" s="16">
        <v>14375</v>
      </c>
      <c r="C203" s="17">
        <v>100.062</v>
      </c>
      <c r="D203" s="10">
        <v>9770.2000000000007</v>
      </c>
      <c r="E203" s="17">
        <v>2117.8000000000002</v>
      </c>
      <c r="F203" s="17">
        <v>234913</v>
      </c>
      <c r="G203" s="18">
        <v>236324440.66666666</v>
      </c>
      <c r="H203" s="11">
        <v>97.741</v>
      </c>
      <c r="I203" s="11">
        <v>0.18</v>
      </c>
      <c r="J203" s="10">
        <v>8.2100000000000009</v>
      </c>
      <c r="K203" s="18">
        <v>2.74</v>
      </c>
      <c r="L203" s="11">
        <v>100.325</v>
      </c>
      <c r="M203" s="10">
        <v>141500</v>
      </c>
      <c r="N203" s="19">
        <v>183.59253548932213</v>
      </c>
      <c r="O203" s="19">
        <v>249.81763147020428</v>
      </c>
      <c r="P203" s="19">
        <v>187.75320243191857</v>
      </c>
      <c r="Q203" s="20">
        <v>20.539867153220179</v>
      </c>
      <c r="R203" s="18"/>
      <c r="S203" s="18"/>
      <c r="T203" s="18"/>
      <c r="U203" s="18">
        <f>J203-K203</f>
        <v>5.4700000000000006</v>
      </c>
      <c r="V203" s="21">
        <f>100*LN(L203*M203/F203)</f>
        <v>410.14994004037356</v>
      </c>
      <c r="W203" s="22">
        <f>100*LN(Q203)</f>
        <v>302.23677367686975</v>
      </c>
      <c r="X203" s="22">
        <f xml:space="preserve"> 100*LN((1000000/52)*N203/F203)</f>
        <v>271.00151485518285</v>
      </c>
      <c r="Y203" s="22">
        <f xml:space="preserve"> 100*LN((1000000000/52)*O203/G203)</f>
        <v>301.20371284365547</v>
      </c>
      <c r="Z203" s="22">
        <f xml:space="preserve"> 100*LN((1000000/52)*P203/F203)</f>
        <v>273.24246749613224</v>
      </c>
      <c r="AA203" s="22"/>
      <c r="AB203" s="20">
        <f t="shared" si="22"/>
        <v>201</v>
      </c>
      <c r="AC203" s="20">
        <f>400*(LN(B203/F203)-LN(B202/F202))</f>
        <v>-5.7316137441679516</v>
      </c>
      <c r="AD203" s="18">
        <f>(LN((D203/C203)/F203)-LN((D202/C202)/F202))*400</f>
        <v>-4.7819445443707309</v>
      </c>
      <c r="AE203" s="18">
        <f>(LN((E203/C203)/F203)-LN((E202/C202)/F202))*400</f>
        <v>-35.591882819375087</v>
      </c>
      <c r="AF203" s="18">
        <f>400*(LN(C203)-LN(C202))</f>
        <v>0.98860849715229904</v>
      </c>
      <c r="AG203" s="18">
        <f>(LN(H203/C203)-LN(H202/C202))*400</f>
        <v>-11.047177305713612</v>
      </c>
      <c r="AH203" s="18">
        <f>I203</f>
        <v>0.18</v>
      </c>
      <c r="AI203" s="18">
        <f>U203</f>
        <v>5.4700000000000006</v>
      </c>
      <c r="AJ203" s="23">
        <f t="shared" si="18"/>
        <v>-5.3169936372156599</v>
      </c>
      <c r="AK203" s="18">
        <f t="shared" si="23"/>
        <v>-6.8689582659651478</v>
      </c>
      <c r="AL203" s="18">
        <f t="shared" si="19"/>
        <v>-4.7429089888830163</v>
      </c>
      <c r="AM203" s="18">
        <f t="shared" si="20"/>
        <v>-4.3983088743983103</v>
      </c>
      <c r="AN203" s="18">
        <f t="shared" si="21"/>
        <v>-8.2220289862518143</v>
      </c>
      <c r="AO203" s="20">
        <v>0.17</v>
      </c>
      <c r="AP203" s="20">
        <v>0.2</v>
      </c>
      <c r="AQ203" s="20">
        <v>0.2</v>
      </c>
      <c r="AR203" s="20">
        <v>0.25</v>
      </c>
      <c r="AS203" s="5"/>
      <c r="AT203" s="5"/>
      <c r="AU203" s="5"/>
      <c r="AV203" s="5"/>
    </row>
    <row r="204" spans="1:48" x14ac:dyDescent="0.25">
      <c r="A204" s="1">
        <v>2009.25</v>
      </c>
      <c r="B204" s="16">
        <v>14355.6</v>
      </c>
      <c r="C204" s="17">
        <v>99.894999999999996</v>
      </c>
      <c r="D204" s="10">
        <v>9769.7999999999993</v>
      </c>
      <c r="E204" s="17">
        <v>2013.8</v>
      </c>
      <c r="F204" s="17">
        <v>235459</v>
      </c>
      <c r="G204" s="18">
        <v>236873253.33333334</v>
      </c>
      <c r="H204" s="11">
        <v>100.125</v>
      </c>
      <c r="I204" s="11">
        <v>0.18</v>
      </c>
      <c r="J204" s="10">
        <v>7.98</v>
      </c>
      <c r="K204" s="18">
        <v>3.32</v>
      </c>
      <c r="L204" s="11">
        <v>99.899000000000001</v>
      </c>
      <c r="M204" s="10">
        <v>140304</v>
      </c>
      <c r="N204" s="19">
        <v>179.60500012453184</v>
      </c>
      <c r="O204" s="19">
        <v>245.88940709754254</v>
      </c>
      <c r="P204" s="19">
        <v>183.69000016267881</v>
      </c>
      <c r="Q204" s="20">
        <v>20.187433039578465</v>
      </c>
      <c r="R204" s="18"/>
      <c r="S204" s="18"/>
      <c r="T204" s="18"/>
      <c r="U204" s="18">
        <f>J204-K204</f>
        <v>4.66</v>
      </c>
      <c r="V204" s="21">
        <f>100*LN(L204*M204/F204)</f>
        <v>408.64343719962255</v>
      </c>
      <c r="W204" s="22">
        <f>100*LN(Q204)</f>
        <v>300.50602840524687</v>
      </c>
      <c r="X204" s="22">
        <f xml:space="preserve"> 100*LN((1000000/52)*N204/F204)</f>
        <v>268.57347555831399</v>
      </c>
      <c r="Y204" s="22">
        <f xml:space="preserve"> 100*LN((1000000000/52)*O204/G204)</f>
        <v>299.38682285856277</v>
      </c>
      <c r="Z204" s="22">
        <f xml:space="preserve"> 100*LN((1000000/52)*P204/F204)</f>
        <v>270.82243148091271</v>
      </c>
      <c r="AA204" s="22"/>
      <c r="AB204" s="20">
        <f t="shared" si="22"/>
        <v>202</v>
      </c>
      <c r="AC204" s="20">
        <f>400*(LN(B204/F204)-LN(B203/F203))</f>
        <v>-1.468817801330502</v>
      </c>
      <c r="AD204" s="18">
        <f>(LN((D204/C204)/F204)-LN((D203/C203)/F203))*400</f>
        <v>-0.27685997807687102</v>
      </c>
      <c r="AE204" s="18">
        <f>(LN((E204/C204)/F204)-LN((E203/C203)/F203))*400</f>
        <v>-20.402215120755329</v>
      </c>
      <c r="AF204" s="18">
        <f>400*(LN(C204)-LN(C203))</f>
        <v>-0.66814380623405611</v>
      </c>
      <c r="AG204" s="18">
        <f>(LN(H204/C204)-LN(H203/C203))*400</f>
        <v>10.307456755494925</v>
      </c>
      <c r="AH204" s="18">
        <f>I204</f>
        <v>0.18</v>
      </c>
      <c r="AI204" s="18">
        <f>U204</f>
        <v>4.66</v>
      </c>
      <c r="AJ204" s="23">
        <f t="shared" si="18"/>
        <v>-6.8234964779666711</v>
      </c>
      <c r="AK204" s="18">
        <f t="shared" si="23"/>
        <v>-9.296997562834008</v>
      </c>
      <c r="AL204" s="18">
        <f t="shared" si="19"/>
        <v>-6.5597989739757168</v>
      </c>
      <c r="AM204" s="18">
        <f t="shared" si="20"/>
        <v>-6.1290541460211898</v>
      </c>
      <c r="AN204" s="18">
        <f t="shared" si="21"/>
        <v>-10.642065001471337</v>
      </c>
      <c r="AO204" s="20">
        <v>0.2</v>
      </c>
      <c r="AP204" s="20">
        <v>0.2</v>
      </c>
      <c r="AQ204" s="20">
        <v>0.2</v>
      </c>
      <c r="AR204" s="20">
        <v>0.3</v>
      </c>
      <c r="AS204" s="5"/>
      <c r="AT204" s="5"/>
      <c r="AU204" s="5"/>
      <c r="AV204" s="5"/>
    </row>
    <row r="205" spans="1:48" x14ac:dyDescent="0.25">
      <c r="A205" s="1">
        <v>2009.5</v>
      </c>
      <c r="B205" s="16">
        <v>14402.5</v>
      </c>
      <c r="C205" s="17">
        <v>99.873000000000005</v>
      </c>
      <c r="D205" s="10">
        <v>9890.7999999999993</v>
      </c>
      <c r="E205" s="17">
        <v>1992.3</v>
      </c>
      <c r="F205" s="17">
        <v>236093</v>
      </c>
      <c r="G205" s="18">
        <v>237513305</v>
      </c>
      <c r="H205" s="11">
        <v>100.794</v>
      </c>
      <c r="I205" s="11">
        <v>0.15</v>
      </c>
      <c r="J205" s="10">
        <v>6.66</v>
      </c>
      <c r="K205" s="18">
        <v>3.52</v>
      </c>
      <c r="L205" s="11">
        <v>99.617999999999995</v>
      </c>
      <c r="M205" s="10">
        <v>139404</v>
      </c>
      <c r="N205" s="19">
        <v>177.47696841238709</v>
      </c>
      <c r="O205" s="19">
        <v>243.06158423335162</v>
      </c>
      <c r="P205" s="19">
        <v>181.46996820448609</v>
      </c>
      <c r="Q205" s="20">
        <v>19.918480370956871</v>
      </c>
      <c r="R205" s="18"/>
      <c r="S205" s="18"/>
      <c r="T205" s="18"/>
      <c r="U205" s="18">
        <f>J205-K205</f>
        <v>3.14</v>
      </c>
      <c r="V205" s="21">
        <f>100*LN(L205*M205/F205)</f>
        <v>407.44932682751437</v>
      </c>
      <c r="W205" s="22">
        <f>100*LN(Q205)</f>
        <v>299.1647962647931</v>
      </c>
      <c r="X205" s="22">
        <f xml:space="preserve"> 100*LN((1000000/52)*N205/F205)</f>
        <v>267.11266102761476</v>
      </c>
      <c r="Y205" s="22">
        <f xml:space="preserve"> 100*LN((1000000000/52)*O205/G205)</f>
        <v>297.96027617333789</v>
      </c>
      <c r="Z205" s="22">
        <f xml:space="preserve"> 100*LN((1000000/52)*P205/F205)</f>
        <v>269.33759407788733</v>
      </c>
      <c r="AA205" s="22"/>
      <c r="AB205" s="20">
        <f t="shared" si="22"/>
        <v>203</v>
      </c>
      <c r="AC205" s="20">
        <f>400*(LN(B205/F205)-LN(B204/F204))</f>
        <v>0.22907923158097532</v>
      </c>
      <c r="AD205" s="18">
        <f>(LN((D205/C205)/F205)-LN((D204/C204)/F204))*400</f>
        <v>3.9361192277318935</v>
      </c>
      <c r="AE205" s="18">
        <f>(LN((E205/C205)/F205)-LN((E204/C204)/F204))*400</f>
        <v>-5.2809893328792157</v>
      </c>
      <c r="AF205" s="18">
        <f>400*(LN(C205)-LN(C204))</f>
        <v>-8.8102198906625517E-2</v>
      </c>
      <c r="AG205" s="18">
        <f>(LN(H205/C205)-LN(H204/C204))*400</f>
        <v>2.7518720659499922</v>
      </c>
      <c r="AH205" s="18">
        <f>I205</f>
        <v>0.15</v>
      </c>
      <c r="AI205" s="18">
        <f>U205</f>
        <v>3.14</v>
      </c>
      <c r="AJ205" s="23">
        <f t="shared" si="18"/>
        <v>-8.0176068500748556</v>
      </c>
      <c r="AK205" s="18">
        <f t="shared" si="23"/>
        <v>-10.757812093533232</v>
      </c>
      <c r="AL205" s="18">
        <f t="shared" si="19"/>
        <v>-7.9863456592005946</v>
      </c>
      <c r="AM205" s="18">
        <f t="shared" si="20"/>
        <v>-7.4702862864749591</v>
      </c>
      <c r="AN205" s="18">
        <f t="shared" si="21"/>
        <v>-12.126902404496718</v>
      </c>
      <c r="AO205" s="20">
        <v>0.155</v>
      </c>
      <c r="AP205" s="20">
        <v>0.19</v>
      </c>
      <c r="AQ205" s="20">
        <v>0.2</v>
      </c>
      <c r="AR205" s="20">
        <v>0.5</v>
      </c>
      <c r="AS205" s="5"/>
      <c r="AT205" s="5"/>
      <c r="AU205" s="5"/>
      <c r="AV205" s="5"/>
    </row>
    <row r="206" spans="1:48" x14ac:dyDescent="0.25">
      <c r="A206" s="1">
        <v>2009.75</v>
      </c>
      <c r="B206" s="16">
        <v>14541.9</v>
      </c>
      <c r="C206" s="17">
        <v>100.169</v>
      </c>
      <c r="D206" s="10">
        <v>9957.1</v>
      </c>
      <c r="E206" s="17">
        <v>1978.8</v>
      </c>
      <c r="F206" s="17">
        <v>236739</v>
      </c>
      <c r="G206" s="18">
        <v>238162125</v>
      </c>
      <c r="H206" s="11">
        <v>101.417</v>
      </c>
      <c r="I206" s="11">
        <v>0.12</v>
      </c>
      <c r="J206" s="10">
        <v>6.33</v>
      </c>
      <c r="K206" s="18">
        <v>3.46</v>
      </c>
      <c r="L206" s="11">
        <v>100.157</v>
      </c>
      <c r="M206" s="10">
        <v>138368</v>
      </c>
      <c r="N206" s="19">
        <v>177.57046382181196</v>
      </c>
      <c r="O206" s="19">
        <v>242.84659265838843</v>
      </c>
      <c r="P206" s="19">
        <v>181.40646378747968</v>
      </c>
      <c r="Q206" s="20">
        <v>19.859098730403357</v>
      </c>
      <c r="R206" s="18"/>
      <c r="S206" s="18"/>
      <c r="T206" s="18"/>
      <c r="U206" s="18">
        <f>J206-K206</f>
        <v>2.87</v>
      </c>
      <c r="V206" s="21">
        <f>100*LN(L206*M206/F206)</f>
        <v>406.96974889296547</v>
      </c>
      <c r="W206" s="22">
        <f>100*LN(Q206)</f>
        <v>298.86622764394042</v>
      </c>
      <c r="X206" s="22">
        <f xml:space="preserve"> 100*LN((1000000/52)*N206/F206)</f>
        <v>266.89208013449962</v>
      </c>
      <c r="Y206" s="22">
        <f xml:space="preserve"> 100*LN((1000000000/52)*O206/G206)</f>
        <v>297.59898592104264</v>
      </c>
      <c r="Z206" s="22">
        <f xml:space="preserve"> 100*LN((1000000/52)*P206/F206)</f>
        <v>269.02934617598885</v>
      </c>
      <c r="AA206" s="22"/>
      <c r="AB206" s="20">
        <f t="shared" si="22"/>
        <v>204</v>
      </c>
      <c r="AC206" s="20">
        <f>400*(LN(B206/F206)-LN(B205/F205))</f>
        <v>2.7599446683781892</v>
      </c>
      <c r="AD206" s="18">
        <f>(LN((D206/C206)/F206)-LN((D205/C205)/F205))*400</f>
        <v>0.39559136972471265</v>
      </c>
      <c r="AE206" s="18">
        <f>(LN((E206/C206)/F206)-LN((E205/C205)/F205))*400</f>
        <v>-4.9964015308972876</v>
      </c>
      <c r="AF206" s="18">
        <f>400*(LN(C206)-LN(C205))</f>
        <v>1.1837522761382502</v>
      </c>
      <c r="AG206" s="18">
        <f>(LN(H206/C206)-LN(H205/C205))*400</f>
        <v>1.2810076873583847</v>
      </c>
      <c r="AH206" s="18">
        <f>I206</f>
        <v>0.12</v>
      </c>
      <c r="AI206" s="18">
        <f>U206</f>
        <v>2.87</v>
      </c>
      <c r="AJ206" s="23">
        <f t="shared" si="18"/>
        <v>-8.4971847846237551</v>
      </c>
      <c r="AK206" s="18">
        <f t="shared" si="23"/>
        <v>-10.978392986648373</v>
      </c>
      <c r="AL206" s="18">
        <f t="shared" si="19"/>
        <v>-8.3476359114958427</v>
      </c>
      <c r="AM206" s="18">
        <f t="shared" si="20"/>
        <v>-7.7688549073276363</v>
      </c>
      <c r="AN206" s="18">
        <f t="shared" si="21"/>
        <v>-12.435150306395201</v>
      </c>
      <c r="AO206" s="20">
        <v>0.15</v>
      </c>
      <c r="AP206" s="20">
        <v>0.2</v>
      </c>
      <c r="AQ206" s="20">
        <v>0.3</v>
      </c>
      <c r="AR206" s="20">
        <v>0.75</v>
      </c>
      <c r="AS206" s="5"/>
      <c r="AT206" s="5"/>
      <c r="AU206" s="5"/>
      <c r="AV206" s="5"/>
    </row>
    <row r="207" spans="1:48" x14ac:dyDescent="0.25">
      <c r="A207" s="1">
        <v>2010</v>
      </c>
      <c r="B207" s="16">
        <v>14604.8</v>
      </c>
      <c r="C207" s="17">
        <v>100.52200000000001</v>
      </c>
      <c r="D207" s="10">
        <v>10044.5</v>
      </c>
      <c r="E207" s="17">
        <v>1977.5</v>
      </c>
      <c r="F207" s="17">
        <v>236996</v>
      </c>
      <c r="G207" s="18">
        <v>238424173</v>
      </c>
      <c r="H207" s="11">
        <v>100.69799999999999</v>
      </c>
      <c r="I207" s="11">
        <v>0.13</v>
      </c>
      <c r="J207" s="10">
        <v>6.29</v>
      </c>
      <c r="K207" s="18">
        <v>3.72</v>
      </c>
      <c r="L207" s="11">
        <v>100.44199999999999</v>
      </c>
      <c r="M207" s="10">
        <v>138590</v>
      </c>
      <c r="N207" s="19">
        <v>177.65222190755097</v>
      </c>
      <c r="O207" s="19">
        <v>243.18174737589783</v>
      </c>
      <c r="P207" s="19">
        <v>181.62422202962128</v>
      </c>
      <c r="Q207" s="20">
        <v>19.876369553620499</v>
      </c>
      <c r="R207" s="18"/>
      <c r="S207" s="18"/>
      <c r="T207" s="18"/>
      <c r="U207" s="18">
        <f>J207-K207</f>
        <v>2.57</v>
      </c>
      <c r="V207" s="21">
        <f>100*LN(L207*M207/F207)</f>
        <v>407.30571172017784</v>
      </c>
      <c r="W207" s="22">
        <f>100*LN(Q207)</f>
        <v>298.9531566524588</v>
      </c>
      <c r="X207" s="22">
        <f xml:space="preserve"> 100*LN((1000000/52)*N207/F207)</f>
        <v>266.82961266534977</v>
      </c>
      <c r="Y207" s="22">
        <f xml:space="preserve"> 100*LN((1000000000/52)*O207/G207)</f>
        <v>297.62693289049054</v>
      </c>
      <c r="Z207" s="22">
        <f xml:space="preserve"> 100*LN((1000000/52)*P207/F207)</f>
        <v>269.04081355382283</v>
      </c>
      <c r="AA207" s="22"/>
      <c r="AB207" s="20">
        <f t="shared" si="22"/>
        <v>205</v>
      </c>
      <c r="AC207" s="20">
        <f>400*(LN(B207/F207)-LN(B206/F206))</f>
        <v>1.2924437409960632</v>
      </c>
      <c r="AD207" s="18">
        <f>(LN((D207/C207)/F207)-LN((D206/C206)/F206))*400</f>
        <v>1.654604850553909</v>
      </c>
      <c r="AE207" s="18">
        <f>(LN((E207/C207)/F207)-LN((E206/C206)/F206))*400</f>
        <v>-2.1040096256847107</v>
      </c>
      <c r="AF207" s="18">
        <f>400*(LN(C207)-LN(C206))</f>
        <v>1.4071397881878056</v>
      </c>
      <c r="AG207" s="18">
        <f>(LN(H207/C207)-LN(H206/C206))*400</f>
        <v>-4.2530563524981524</v>
      </c>
      <c r="AH207" s="18">
        <f>I207</f>
        <v>0.13</v>
      </c>
      <c r="AI207" s="18">
        <f>U207</f>
        <v>2.57</v>
      </c>
      <c r="AJ207" s="23">
        <f t="shared" si="18"/>
        <v>-8.1612219574113851</v>
      </c>
      <c r="AK207" s="18">
        <f t="shared" si="23"/>
        <v>-11.040860455798224</v>
      </c>
      <c r="AL207" s="18">
        <f t="shared" si="19"/>
        <v>-8.3196889420479465</v>
      </c>
      <c r="AM207" s="18">
        <f t="shared" si="20"/>
        <v>-7.6819258988092542</v>
      </c>
      <c r="AN207" s="18">
        <f t="shared" si="21"/>
        <v>-12.42368292856122</v>
      </c>
      <c r="AO207" s="20">
        <v>0.15</v>
      </c>
      <c r="AP207" s="20">
        <v>0.2</v>
      </c>
      <c r="AQ207" s="20">
        <v>0.45</v>
      </c>
      <c r="AR207" s="20">
        <v>0.9</v>
      </c>
      <c r="AS207" s="5"/>
      <c r="AT207" s="5"/>
      <c r="AU207" s="5"/>
      <c r="AV207" s="5"/>
    </row>
    <row r="208" spans="1:48" x14ac:dyDescent="0.25">
      <c r="A208" s="1">
        <v>2010.25</v>
      </c>
      <c r="B208" s="16">
        <v>14745.9</v>
      </c>
      <c r="C208" s="17">
        <v>100.968</v>
      </c>
      <c r="D208" s="10">
        <v>10137.700000000001</v>
      </c>
      <c r="E208" s="17">
        <v>2042.6</v>
      </c>
      <c r="F208" s="17">
        <v>237506</v>
      </c>
      <c r="G208" s="18">
        <v>238936501.33333334</v>
      </c>
      <c r="H208" s="11">
        <v>101.86199999999999</v>
      </c>
      <c r="I208" s="11">
        <v>0.19</v>
      </c>
      <c r="J208" s="10">
        <v>6.18</v>
      </c>
      <c r="K208" s="18">
        <v>3.49</v>
      </c>
      <c r="L208" s="11">
        <v>101.004</v>
      </c>
      <c r="M208" s="10">
        <v>139226</v>
      </c>
      <c r="N208" s="19">
        <v>179.06857831282576</v>
      </c>
      <c r="O208" s="19">
        <v>245.70598848259959</v>
      </c>
      <c r="P208" s="19">
        <v>183.15691144270858</v>
      </c>
      <c r="Q208" s="20">
        <v>20.049872500002117</v>
      </c>
      <c r="R208" s="18"/>
      <c r="S208" s="18"/>
      <c r="T208" s="18"/>
      <c r="U208" s="18">
        <f>J208-K208</f>
        <v>2.6899999999999995</v>
      </c>
      <c r="V208" s="21">
        <f>100*LN(L208*M208/F208)</f>
        <v>408.10657457719583</v>
      </c>
      <c r="W208" s="22">
        <f>100*LN(Q208)</f>
        <v>299.82227946302203</v>
      </c>
      <c r="X208" s="22">
        <f xml:space="preserve"> 100*LN((1000000/52)*N208/F208)</f>
        <v>267.40875256226781</v>
      </c>
      <c r="Y208" s="22">
        <f xml:space="preserve"> 100*LN((1000000000/52)*O208/G208)</f>
        <v>298.44493809460926</v>
      </c>
      <c r="Z208" s="22">
        <f xml:space="preserve"> 100*LN((1000000/52)*P208/F208)</f>
        <v>269.66618991149716</v>
      </c>
      <c r="AA208" s="22"/>
      <c r="AB208" s="20">
        <f t="shared" si="22"/>
        <v>206</v>
      </c>
      <c r="AC208" s="20">
        <f>400*(LN(B208/F208)-LN(B207/F207))</f>
        <v>2.9860853123901521</v>
      </c>
      <c r="AD208" s="18">
        <f>(LN((D208/C208)/F208)-LN((D207/C207)/F207))*400</f>
        <v>1.0637112232153356</v>
      </c>
      <c r="AE208" s="18">
        <f>(LN((E208/C208)/F208)-LN((E207/C207)/F207))*400</f>
        <v>10.325374641363538</v>
      </c>
      <c r="AF208" s="18">
        <f>400*(LN(C208)-LN(C207))</f>
        <v>1.770810376347498</v>
      </c>
      <c r="AG208" s="18">
        <f>(LN(H208/C208)-LN(H207/C207))*400</f>
        <v>2.8263966246341097</v>
      </c>
      <c r="AH208" s="18">
        <f>I208</f>
        <v>0.19</v>
      </c>
      <c r="AI208" s="18">
        <f>U208</f>
        <v>2.6899999999999995</v>
      </c>
      <c r="AJ208" s="23">
        <f t="shared" si="18"/>
        <v>-7.3603591003933957</v>
      </c>
      <c r="AK208" s="18">
        <f t="shared" si="23"/>
        <v>-10.461720558880188</v>
      </c>
      <c r="AL208" s="18">
        <f t="shared" si="19"/>
        <v>-7.5016837379292269</v>
      </c>
      <c r="AM208" s="18">
        <f t="shared" si="20"/>
        <v>-6.812803088246028</v>
      </c>
      <c r="AN208" s="18">
        <f t="shared" si="21"/>
        <v>-11.798306570886893</v>
      </c>
      <c r="AO208" s="20">
        <v>0.2</v>
      </c>
      <c r="AP208" s="20">
        <v>0.2</v>
      </c>
      <c r="AQ208" s="20">
        <v>0.30499999999999999</v>
      </c>
      <c r="AR208" s="20">
        <v>0.625</v>
      </c>
      <c r="AS208" s="5"/>
      <c r="AT208" s="5"/>
      <c r="AU208" s="5"/>
      <c r="AV208" s="5"/>
    </row>
    <row r="209" spans="1:52" x14ac:dyDescent="0.25">
      <c r="A209" s="1">
        <v>2010.5</v>
      </c>
      <c r="B209" s="16">
        <v>14845.5</v>
      </c>
      <c r="C209" s="17">
        <v>101.429</v>
      </c>
      <c r="D209" s="10">
        <v>10233.4</v>
      </c>
      <c r="E209" s="17">
        <v>2043</v>
      </c>
      <c r="F209" s="17">
        <v>238104</v>
      </c>
      <c r="G209" s="18">
        <v>239537927.66666666</v>
      </c>
      <c r="H209" s="11">
        <v>102.31699999999999</v>
      </c>
      <c r="I209" s="11">
        <v>0.19</v>
      </c>
      <c r="J209" s="10">
        <v>5.78</v>
      </c>
      <c r="K209" s="18">
        <v>2.78</v>
      </c>
      <c r="L209" s="11">
        <v>101.455</v>
      </c>
      <c r="M209" s="10">
        <v>139338</v>
      </c>
      <c r="N209" s="19">
        <v>179.99285961249257</v>
      </c>
      <c r="O209" s="19">
        <v>245.78488078885596</v>
      </c>
      <c r="P209" s="19">
        <v>183.98252631285573</v>
      </c>
      <c r="Q209" s="20">
        <v>20.01803002749714</v>
      </c>
      <c r="R209" s="18"/>
      <c r="S209" s="18"/>
      <c r="T209" s="18"/>
      <c r="U209" s="18">
        <f>J209-K209</f>
        <v>3.0000000000000004</v>
      </c>
      <c r="V209" s="21">
        <f>100*LN(L209*M209/F209)</f>
        <v>408.38104335226177</v>
      </c>
      <c r="W209" s="22">
        <f>100*LN(Q209)</f>
        <v>299.66333688205367</v>
      </c>
      <c r="X209" s="22">
        <f xml:space="preserve"> 100*LN((1000000/52)*N209/F209)</f>
        <v>267.67211886688949</v>
      </c>
      <c r="Y209" s="22">
        <f xml:space="preserve"> 100*LN((1000000000/52)*O209/G209)</f>
        <v>298.2256479246555</v>
      </c>
      <c r="Z209" s="22">
        <f xml:space="preserve"> 100*LN((1000000/52)*P209/F209)</f>
        <v>269.86447947934556</v>
      </c>
      <c r="AA209" s="22"/>
      <c r="AB209" s="20">
        <f t="shared" si="22"/>
        <v>207</v>
      </c>
      <c r="AC209" s="20">
        <f>400*(LN(B209/F209)-LN(B208/F208))</f>
        <v>1.6868177104372606</v>
      </c>
      <c r="AD209" s="18">
        <f>(LN((D209/C209)/F209)-LN((D208/C208)/F208))*400</f>
        <v>0.93026180631348154</v>
      </c>
      <c r="AE209" s="18">
        <f>(LN((E209/C209)/F209)-LN((E208/C208)/F208))*400</f>
        <v>-2.7497073582040343</v>
      </c>
      <c r="AF209" s="18">
        <f>400*(LN(C209)-LN(C208))</f>
        <v>1.8221645467615843</v>
      </c>
      <c r="AG209" s="18">
        <f>(LN(H209/C209)-LN(H208/C208))*400</f>
        <v>-3.941214551229158E-2</v>
      </c>
      <c r="AH209" s="18">
        <f>I209</f>
        <v>0.19</v>
      </c>
      <c r="AI209" s="18">
        <f>U209</f>
        <v>3.0000000000000004</v>
      </c>
      <c r="AJ209" s="23">
        <f t="shared" si="18"/>
        <v>-7.0858903253274548</v>
      </c>
      <c r="AK209" s="18">
        <f t="shared" si="23"/>
        <v>-10.198354254258504</v>
      </c>
      <c r="AL209" s="18">
        <f t="shared" si="19"/>
        <v>-7.7209739078829784</v>
      </c>
      <c r="AM209" s="18">
        <f t="shared" si="20"/>
        <v>-6.9717456692143855</v>
      </c>
      <c r="AN209" s="18">
        <f t="shared" si="21"/>
        <v>-11.600017003038488</v>
      </c>
      <c r="AO209" s="20">
        <v>0.2</v>
      </c>
      <c r="AP209" s="20">
        <v>0.2</v>
      </c>
      <c r="AQ209" s="20">
        <v>0.2</v>
      </c>
      <c r="AR209" s="20">
        <v>0.26500000000000001</v>
      </c>
      <c r="AS209" s="5"/>
      <c r="AT209" s="5"/>
      <c r="AU209" s="5"/>
      <c r="AV209" s="5"/>
    </row>
    <row r="210" spans="1:52" x14ac:dyDescent="0.25">
      <c r="A210" s="1">
        <v>2010.75</v>
      </c>
      <c r="B210" s="16">
        <v>14939</v>
      </c>
      <c r="C210" s="17">
        <v>101.949</v>
      </c>
      <c r="D210" s="10">
        <v>10393.200000000001</v>
      </c>
      <c r="E210" s="17">
        <v>2094.1</v>
      </c>
      <c r="F210" s="17">
        <v>238711</v>
      </c>
      <c r="G210" s="18">
        <v>240143450</v>
      </c>
      <c r="H210" s="11">
        <v>102.777</v>
      </c>
      <c r="I210" s="11">
        <v>0.19</v>
      </c>
      <c r="J210" s="10">
        <v>5.91</v>
      </c>
      <c r="K210" s="18">
        <v>2.88</v>
      </c>
      <c r="L210" s="11">
        <v>101.56399999999999</v>
      </c>
      <c r="M210" s="10">
        <v>139155</v>
      </c>
      <c r="N210" s="19">
        <v>180.9343772060239</v>
      </c>
      <c r="O210" s="19">
        <v>246.63880982689645</v>
      </c>
      <c r="P210" s="19">
        <v>184.93604422872897</v>
      </c>
      <c r="Q210" s="20">
        <v>20.049129273750488</v>
      </c>
      <c r="R210" s="18"/>
      <c r="S210" s="18"/>
      <c r="T210" s="18"/>
      <c r="U210" s="18">
        <f>J210-K210</f>
        <v>3.0300000000000002</v>
      </c>
      <c r="V210" s="21">
        <f>100*LN(L210*M210/F210)</f>
        <v>408.10239461868002</v>
      </c>
      <c r="W210" s="22">
        <f>100*LN(Q210)</f>
        <v>299.81857250664484</v>
      </c>
      <c r="X210" s="22">
        <f xml:space="preserve"> 100*LN((1000000/52)*N210/F210)</f>
        <v>267.93923538217996</v>
      </c>
      <c r="Y210" s="22">
        <f xml:space="preserve"> 100*LN((1000000000/52)*O210/G210)</f>
        <v>298.32000653003405</v>
      </c>
      <c r="Z210" s="22">
        <f xml:space="preserve"> 100*LN((1000000/52)*P210/F210)</f>
        <v>270.12680036045964</v>
      </c>
      <c r="AA210" s="22"/>
      <c r="AB210" s="20">
        <f t="shared" si="22"/>
        <v>208</v>
      </c>
      <c r="AC210" s="20">
        <f>400*(LN(B210/F210)-LN(B209/F209))</f>
        <v>1.4929567283465062</v>
      </c>
      <c r="AD210" s="18">
        <f>(LN((D210/C210)/F210)-LN((D209/C209)/F209))*400</f>
        <v>3.1340645780439047</v>
      </c>
      <c r="AE210" s="18">
        <f>(LN((E210/C210)/F210)-LN((E209/C209)/F209))*400</f>
        <v>6.8179387314138751</v>
      </c>
      <c r="AF210" s="18">
        <f>400*(LN(C210)-LN(C209))</f>
        <v>2.0454567677422375</v>
      </c>
      <c r="AG210" s="18">
        <f>(LN(H210/C210)-LN(H209/C209))*400</f>
        <v>-0.2511545596103601</v>
      </c>
      <c r="AH210" s="18">
        <f>I210</f>
        <v>0.19</v>
      </c>
      <c r="AI210" s="18">
        <f>U210</f>
        <v>3.0300000000000002</v>
      </c>
      <c r="AJ210" s="23">
        <f t="shared" si="18"/>
        <v>-7.3645390589092017</v>
      </c>
      <c r="AK210" s="18">
        <f t="shared" si="23"/>
        <v>-9.9312377389680364</v>
      </c>
      <c r="AL210" s="18">
        <f t="shared" si="19"/>
        <v>-7.6266153025044332</v>
      </c>
      <c r="AM210" s="18">
        <f t="shared" si="20"/>
        <v>-6.8165100446232145</v>
      </c>
      <c r="AN210" s="18">
        <f t="shared" si="21"/>
        <v>-11.337696121924409</v>
      </c>
      <c r="AO210" s="20">
        <v>0.19500000000000001</v>
      </c>
      <c r="AP210" s="20">
        <v>0.2</v>
      </c>
      <c r="AQ210" s="20">
        <v>0.2</v>
      </c>
      <c r="AR210" s="20">
        <v>0.21</v>
      </c>
      <c r="AS210" s="5"/>
      <c r="AT210" s="5"/>
      <c r="AU210" s="5"/>
      <c r="AV210" s="5"/>
    </row>
    <row r="211" spans="1:52" x14ac:dyDescent="0.25">
      <c r="A211" s="1">
        <v>2011</v>
      </c>
      <c r="B211" s="16">
        <v>14881.3</v>
      </c>
      <c r="C211" s="17">
        <v>102.399</v>
      </c>
      <c r="D211" s="10">
        <v>10523.5</v>
      </c>
      <c r="E211" s="17">
        <v>2097.1999999999998</v>
      </c>
      <c r="F211" s="17">
        <v>238852</v>
      </c>
      <c r="G211" s="18">
        <v>240286495.33333334</v>
      </c>
      <c r="H211" s="11">
        <v>104.621</v>
      </c>
      <c r="I211" s="11">
        <v>0.15</v>
      </c>
      <c r="J211" s="10">
        <v>6.09</v>
      </c>
      <c r="K211" s="10">
        <v>3.46</v>
      </c>
      <c r="L211" s="11">
        <v>101.268</v>
      </c>
      <c r="M211" s="10">
        <v>139428</v>
      </c>
      <c r="N211" s="19">
        <v>181.31931105984984</v>
      </c>
      <c r="O211" s="19">
        <v>247.17767210709243</v>
      </c>
      <c r="P211" s="19">
        <v>185.45864430798827</v>
      </c>
      <c r="Q211" s="20">
        <v>20.092927981618139</v>
      </c>
      <c r="R211" s="18"/>
      <c r="S211" s="18"/>
      <c r="T211" s="18"/>
      <c r="U211" s="18">
        <f>J211-K211</f>
        <v>2.63</v>
      </c>
      <c r="V211" s="21">
        <f>100*LN(L211*M211/F211)</f>
        <v>407.94746936954971</v>
      </c>
      <c r="W211" s="22">
        <f>100*LN(Q211)</f>
        <v>300.03679114436727</v>
      </c>
      <c r="X211" s="22">
        <f xml:space="preserve"> 100*LN((1000000/52)*N211/F211)</f>
        <v>268.09270736274027</v>
      </c>
      <c r="Y211" s="22">
        <f xml:space="preserve"> 100*LN((1000000000/52)*O211/G211)</f>
        <v>298.47870167457472</v>
      </c>
      <c r="Z211" s="22">
        <f xml:space="preserve"> 100*LN((1000000/52)*P211/F211)</f>
        <v>270.34993626000261</v>
      </c>
      <c r="AA211" s="22"/>
      <c r="AB211" s="20">
        <f t="shared" si="22"/>
        <v>209</v>
      </c>
      <c r="AC211" s="20">
        <f>400*(LN(B211/F211)-LN(B210/F210))</f>
        <v>-1.7841399618953702</v>
      </c>
      <c r="AD211" s="18">
        <f>(LN((D211/C211)/F211)-LN((D210/C210)/F210))*400</f>
        <v>2.9857394957367944</v>
      </c>
      <c r="AE211" s="18">
        <f>(LN((E211/C211)/F211)-LN((E210/C210)/F210))*400</f>
        <v>-1.4062007194461046</v>
      </c>
      <c r="AF211" s="18">
        <f>400*(LN(C211)-LN(C210))</f>
        <v>1.7617034760537109</v>
      </c>
      <c r="AG211" s="18">
        <f>(LN(H211/C211)-LN(H210/C210))*400</f>
        <v>5.3513780113921126</v>
      </c>
      <c r="AH211" s="18">
        <f>I211</f>
        <v>0.15</v>
      </c>
      <c r="AI211" s="18">
        <f>U211</f>
        <v>2.63</v>
      </c>
      <c r="AJ211" s="23">
        <f t="shared" si="18"/>
        <v>-7.5194643080395167</v>
      </c>
      <c r="AK211" s="18">
        <f t="shared" si="23"/>
        <v>-9.7777657584077247</v>
      </c>
      <c r="AL211" s="18">
        <f t="shared" si="19"/>
        <v>-7.4679201579637606</v>
      </c>
      <c r="AM211" s="18">
        <f t="shared" si="20"/>
        <v>-6.5982914069007848</v>
      </c>
      <c r="AN211" s="18">
        <f t="shared" si="21"/>
        <v>-11.114560222381442</v>
      </c>
      <c r="AO211" s="23">
        <v>0.125</v>
      </c>
      <c r="AP211" s="20">
        <v>0.125</v>
      </c>
      <c r="AQ211" s="20">
        <v>0.125</v>
      </c>
      <c r="AR211" s="20">
        <v>0.125</v>
      </c>
      <c r="AS211" s="5"/>
      <c r="AT211" s="5"/>
      <c r="AU211" s="5"/>
      <c r="AV211" s="5"/>
    </row>
    <row r="212" spans="1:52" x14ac:dyDescent="0.25">
      <c r="A212" s="1">
        <v>2011.25</v>
      </c>
      <c r="B212" s="16">
        <v>14989.6</v>
      </c>
      <c r="C212" s="17">
        <v>103.145</v>
      </c>
      <c r="D212" s="10">
        <v>10651.4</v>
      </c>
      <c r="E212" s="17">
        <v>2149.6</v>
      </c>
      <c r="F212" s="17">
        <v>239316</v>
      </c>
      <c r="G212" s="18">
        <v>240748811.66666666</v>
      </c>
      <c r="H212" s="11">
        <v>104.038</v>
      </c>
      <c r="I212" s="11">
        <v>0.09</v>
      </c>
      <c r="J212" s="10">
        <v>5.85</v>
      </c>
      <c r="K212" s="10">
        <v>3.2</v>
      </c>
      <c r="L212" s="11">
        <v>101.58</v>
      </c>
      <c r="M212" s="10">
        <v>139531</v>
      </c>
      <c r="N212" s="19">
        <v>182.70045124222696</v>
      </c>
      <c r="O212" s="19">
        <v>248.53170508184658</v>
      </c>
      <c r="P212" s="19">
        <v>186.7017844789213</v>
      </c>
      <c r="Q212" s="20">
        <v>20.175665031629013</v>
      </c>
      <c r="R212" s="18"/>
      <c r="S212" s="18"/>
      <c r="T212" s="18"/>
      <c r="U212" s="18">
        <f>J212-K212</f>
        <v>2.6499999999999995</v>
      </c>
      <c r="V212" s="21">
        <f>100*LN(L212*M212/F212)</f>
        <v>408.13486098099554</v>
      </c>
      <c r="W212" s="22">
        <f>100*LN(Q212)</f>
        <v>300.44771767665941</v>
      </c>
      <c r="X212" s="22">
        <f xml:space="preserve"> 100*LN((1000000/52)*N212/F212)</f>
        <v>268.65746392759945</v>
      </c>
      <c r="Y212" s="22">
        <f xml:space="preserve"> 100*LN((1000000000/52)*O212/G212)</f>
        <v>298.83278689394012</v>
      </c>
      <c r="Z212" s="22">
        <f xml:space="preserve"> 100*LN((1000000/52)*P212/F212)</f>
        <v>270.82393145453455</v>
      </c>
      <c r="AA212" s="22"/>
      <c r="AB212" s="20">
        <f t="shared" si="22"/>
        <v>210</v>
      </c>
      <c r="AC212" s="20">
        <f>400*(LN(B212/F212)-LN(B211/F211))</f>
        <v>2.1241980079784284</v>
      </c>
      <c r="AD212" s="18">
        <f>(LN((D212/C212)/F212)-LN((D211/C211)/F211))*400</f>
        <v>1.1523711614504606</v>
      </c>
      <c r="AE212" s="18">
        <f>(LN((E212/C212)/F212)-LN((E211/C211)/F211))*400</f>
        <v>6.1916388754518437</v>
      </c>
      <c r="AF212" s="18">
        <f>400*(LN(C212)-LN(C211))</f>
        <v>2.9035273248993576</v>
      </c>
      <c r="AG212" s="18">
        <f>(LN(H212/C212)-LN(H211/C211))*400</f>
        <v>-5.1387590363249736</v>
      </c>
      <c r="AH212" s="18">
        <f>I212</f>
        <v>0.09</v>
      </c>
      <c r="AI212" s="18">
        <f>U212</f>
        <v>2.6499999999999995</v>
      </c>
      <c r="AJ212" s="23">
        <f t="shared" si="18"/>
        <v>-7.3320726965936842</v>
      </c>
      <c r="AK212" s="18">
        <f t="shared" si="23"/>
        <v>-9.2130091935485439</v>
      </c>
      <c r="AL212" s="18">
        <f t="shared" si="19"/>
        <v>-7.1138349385983588</v>
      </c>
      <c r="AM212" s="18">
        <f t="shared" si="20"/>
        <v>-6.1873648746086474</v>
      </c>
      <c r="AN212" s="18">
        <f t="shared" si="21"/>
        <v>-10.640565027849505</v>
      </c>
      <c r="AO212" s="20">
        <v>0.125</v>
      </c>
      <c r="AP212" s="20">
        <v>0.125</v>
      </c>
      <c r="AQ212" s="20">
        <v>0.125</v>
      </c>
      <c r="AR212" s="20">
        <v>0.1575</v>
      </c>
      <c r="AS212" s="5"/>
      <c r="AT212" s="5"/>
      <c r="AU212" s="5"/>
      <c r="AV212" s="5"/>
    </row>
    <row r="213" spans="1:52" x14ac:dyDescent="0.25">
      <c r="A213" s="1">
        <v>2011.5</v>
      </c>
      <c r="B213" s="16">
        <v>15021.1</v>
      </c>
      <c r="C213" s="17">
        <v>103.768</v>
      </c>
      <c r="D213" s="10">
        <v>10754.5</v>
      </c>
      <c r="E213" s="17">
        <v>2243.1</v>
      </c>
      <c r="F213" s="17">
        <v>239871</v>
      </c>
      <c r="G213" s="18">
        <v>241300980.66666666</v>
      </c>
      <c r="H213" s="11">
        <v>104.69199999999999</v>
      </c>
      <c r="I213" s="11">
        <v>0.08</v>
      </c>
      <c r="J213" s="10">
        <v>5.46</v>
      </c>
      <c r="K213" s="10">
        <v>2.41</v>
      </c>
      <c r="L213" s="11">
        <v>101.66</v>
      </c>
      <c r="M213" s="10">
        <v>139883</v>
      </c>
      <c r="N213" s="19">
        <v>183.54451336005309</v>
      </c>
      <c r="O213" s="19">
        <v>249.58246778817193</v>
      </c>
      <c r="P213" s="19">
        <v>187.64484657385924</v>
      </c>
      <c r="Q213" s="20">
        <v>20.226391875130947</v>
      </c>
      <c r="R213" s="18"/>
      <c r="S213" s="18"/>
      <c r="T213" s="18"/>
      <c r="U213" s="18">
        <f>J213-K213</f>
        <v>3.05</v>
      </c>
      <c r="V213" s="21">
        <f>100*LN(L213*M213/F213)</f>
        <v>408.23389921013984</v>
      </c>
      <c r="W213" s="22">
        <f>100*LN(Q213)</f>
        <v>300.69882801133588</v>
      </c>
      <c r="X213" s="22">
        <f xml:space="preserve"> 100*LN((1000000/52)*N213/F213)</f>
        <v>268.88674992593911</v>
      </c>
      <c r="Y213" s="22">
        <f xml:space="preserve"> 100*LN((1000000000/52)*O213/G213)</f>
        <v>299.02559164756872</v>
      </c>
      <c r="Z213" s="22">
        <f xml:space="preserve"> 100*LN((1000000/52)*P213/F213)</f>
        <v>271.09613437985001</v>
      </c>
      <c r="AA213" s="22"/>
      <c r="AB213" s="20">
        <f t="shared" si="22"/>
        <v>211</v>
      </c>
      <c r="AC213" s="20">
        <f>400*(LN(B213/F213)-LN(B212/F212))</f>
        <v>-8.6868976010023857E-2</v>
      </c>
      <c r="AD213" s="18">
        <f>(LN((D213/C213)/F213)-LN((D212/C212)/F212))*400</f>
        <v>0.51785417918424059</v>
      </c>
      <c r="AE213" s="18">
        <f>(LN((E213/C213)/F213)-LN((E212/C212)/F212))*400</f>
        <v>13.695504840519135</v>
      </c>
      <c r="AF213" s="18">
        <f>400*(LN(C213)-LN(C212))</f>
        <v>2.4087491173599318</v>
      </c>
      <c r="AG213" s="18">
        <f>(LN(H213/C213)-LN(H212/C212))*400</f>
        <v>9.7846542690184501E-2</v>
      </c>
      <c r="AH213" s="18">
        <f>I213</f>
        <v>0.08</v>
      </c>
      <c r="AI213" s="18">
        <f>U213</f>
        <v>3.05</v>
      </c>
      <c r="AJ213" s="23">
        <f t="shared" si="18"/>
        <v>-7.2330344674493858</v>
      </c>
      <c r="AK213" s="18">
        <f t="shared" si="23"/>
        <v>-8.9837231952088814</v>
      </c>
      <c r="AL213" s="18">
        <f t="shared" si="19"/>
        <v>-6.9210301849697657</v>
      </c>
      <c r="AM213" s="18">
        <f t="shared" si="20"/>
        <v>-5.9362545399321789</v>
      </c>
      <c r="AN213" s="18">
        <f t="shared" si="21"/>
        <v>-10.368362102534036</v>
      </c>
      <c r="AO213" s="20">
        <v>0.125</v>
      </c>
      <c r="AP213" s="20">
        <v>0.125</v>
      </c>
      <c r="AQ213" s="20">
        <v>0.125</v>
      </c>
      <c r="AR213" s="20">
        <v>0.125</v>
      </c>
      <c r="AS213" s="5"/>
      <c r="AT213" s="5"/>
      <c r="AU213" s="5"/>
      <c r="AV213" s="5"/>
    </row>
    <row r="214" spans="1:52" x14ac:dyDescent="0.25">
      <c r="A214" s="1">
        <v>2011.75</v>
      </c>
      <c r="B214" s="16">
        <v>15190.3</v>
      </c>
      <c r="C214" s="17">
        <v>103.917</v>
      </c>
      <c r="D214" s="10">
        <v>10827.9</v>
      </c>
      <c r="E214" s="17">
        <v>2302.5</v>
      </c>
      <c r="F214" s="17">
        <v>240431</v>
      </c>
      <c r="G214" s="18">
        <v>241850900.66666666</v>
      </c>
      <c r="H214" s="11">
        <v>103.32</v>
      </c>
      <c r="I214" s="11">
        <v>7.0000000000000007E-2</v>
      </c>
      <c r="J214" s="10">
        <v>5.25</v>
      </c>
      <c r="K214" s="10">
        <v>2.0499999999999998</v>
      </c>
      <c r="L214" s="11">
        <v>101.819</v>
      </c>
      <c r="M214" s="10">
        <v>140699</v>
      </c>
      <c r="N214" s="19">
        <v>184.87198808922173</v>
      </c>
      <c r="O214" s="19">
        <v>251.03292731938842</v>
      </c>
      <c r="P214" s="19">
        <v>189.02165439857842</v>
      </c>
      <c r="Q214" s="20">
        <v>20.325233371016139</v>
      </c>
      <c r="R214" s="18"/>
      <c r="S214" s="18"/>
      <c r="T214" s="18"/>
      <c r="U214" s="18">
        <f>J214-K214</f>
        <v>3.2</v>
      </c>
      <c r="V214" s="21">
        <f>100*LN(L214*M214/F214)</f>
        <v>408.73864378527367</v>
      </c>
      <c r="W214" s="22">
        <f>100*LN(Q214)</f>
        <v>301.18631373367708</v>
      </c>
      <c r="X214" s="22">
        <f xml:space="preserve"> 100*LN((1000000/52)*N214/F214)</f>
        <v>269.37420435977413</v>
      </c>
      <c r="Y214" s="22">
        <f xml:space="preserve"> 100*LN((1000000000/52)*O214/G214)</f>
        <v>299.3774252134499</v>
      </c>
      <c r="Z214" s="22">
        <f xml:space="preserve"> 100*LN((1000000/52)*P214/F214)</f>
        <v>271.59399963401791</v>
      </c>
      <c r="AA214" s="22"/>
      <c r="AB214" s="20">
        <f t="shared" si="22"/>
        <v>212</v>
      </c>
      <c r="AC214" s="20">
        <f>400*(LN(B214/F214)-LN(B213/F213))</f>
        <v>3.5477278601756979</v>
      </c>
      <c r="AD214" s="18">
        <f>(LN((D214/C214)/F214)-LN((D213/C213)/F213))*400</f>
        <v>1.2140527818875313</v>
      </c>
      <c r="AE214" s="18">
        <f>(LN((E214/C214)/F214)-LN((E213/C213)/F213))*400</f>
        <v>8.9479674603964554</v>
      </c>
      <c r="AF214" s="18">
        <f>400*(LN(C214)-LN(C213))</f>
        <v>0.57394621879858221</v>
      </c>
      <c r="AG214" s="18">
        <f>(LN(H214/C214)-LN(H213/C213))*400</f>
        <v>-5.8506413958147307</v>
      </c>
      <c r="AH214" s="18">
        <f>I214</f>
        <v>7.0000000000000007E-2</v>
      </c>
      <c r="AI214" s="18">
        <f>U214</f>
        <v>3.2</v>
      </c>
      <c r="AJ214" s="23">
        <f t="shared" si="18"/>
        <v>-6.7282898923155585</v>
      </c>
      <c r="AK214" s="18">
        <f t="shared" si="23"/>
        <v>-8.4962687613738694</v>
      </c>
      <c r="AL214" s="18">
        <f t="shared" si="19"/>
        <v>-6.5691966190885864</v>
      </c>
      <c r="AM214" s="18">
        <f t="shared" si="20"/>
        <v>-5.4487688175909739</v>
      </c>
      <c r="AN214" s="18">
        <f t="shared" si="21"/>
        <v>-9.8704968483661446</v>
      </c>
      <c r="AO214" s="20">
        <v>0.125</v>
      </c>
      <c r="AP214" s="20">
        <v>0.125</v>
      </c>
      <c r="AQ214" s="20">
        <v>0.125</v>
      </c>
      <c r="AR214" s="20">
        <v>0.125</v>
      </c>
      <c r="AS214" s="5"/>
      <c r="AT214" s="5"/>
      <c r="AU214" s="5"/>
      <c r="AV214" s="5"/>
      <c r="AW214" s="4"/>
      <c r="AX214" s="4"/>
      <c r="AY214" s="4"/>
      <c r="AZ214" s="4"/>
    </row>
    <row r="215" spans="1:52" x14ac:dyDescent="0.25">
      <c r="A215" s="1">
        <v>2012</v>
      </c>
      <c r="B215" s="16">
        <v>15291</v>
      </c>
      <c r="C215" s="17">
        <v>104.46599999999999</v>
      </c>
      <c r="D215" s="10">
        <v>10956.2</v>
      </c>
      <c r="E215" s="17">
        <v>2395.3000000000002</v>
      </c>
      <c r="F215" s="17">
        <v>242436</v>
      </c>
      <c r="G215" s="18">
        <v>243848638</v>
      </c>
      <c r="H215" s="11">
        <v>105.69799999999999</v>
      </c>
      <c r="I215" s="11">
        <v>0.1</v>
      </c>
      <c r="J215" s="10">
        <v>5.2</v>
      </c>
      <c r="K215" s="10">
        <v>2.04</v>
      </c>
      <c r="L215" s="11">
        <v>102.023</v>
      </c>
      <c r="M215" s="10">
        <v>141826</v>
      </c>
      <c r="N215" s="19">
        <v>186.38295858674812</v>
      </c>
      <c r="O215" s="19">
        <v>252.05310170192431</v>
      </c>
      <c r="P215" s="19">
        <v>190.61529177003669</v>
      </c>
      <c r="Q215" s="20">
        <v>20.270162868137856</v>
      </c>
      <c r="R215" s="18"/>
      <c r="S215" s="18"/>
      <c r="T215" s="18"/>
      <c r="U215" s="18">
        <f>J215-K215</f>
        <v>3.16</v>
      </c>
      <c r="V215" s="21">
        <f>100*LN(L215*M215/F215)</f>
        <v>408.9061474172687</v>
      </c>
      <c r="W215" s="22">
        <f>100*LN(Q215)</f>
        <v>300.91499953668955</v>
      </c>
      <c r="X215" s="22">
        <f xml:space="preserve"> 100*LN((1000000/52)*N215/F215)</f>
        <v>269.35772765625399</v>
      </c>
      <c r="Y215" s="22">
        <f xml:space="preserve"> 100*LN((1000000000/52)*O215/G215)</f>
        <v>298.96036500133533</v>
      </c>
      <c r="Z215" s="22">
        <f xml:space="preserve"> 100*LN((1000000/52)*P215/F215)</f>
        <v>271.60310200266042</v>
      </c>
      <c r="AA215" s="22"/>
      <c r="AB215" s="20">
        <f t="shared" si="22"/>
        <v>213</v>
      </c>
      <c r="AC215" s="20">
        <f>400*(LN(B215/F215)-LN(B214/F214))</f>
        <v>-0.67890325875463731</v>
      </c>
      <c r="AD215" s="18">
        <f>(LN((D215/C215)/F215)-LN((D214/C214)/F214))*400</f>
        <v>-0.71775930951609723</v>
      </c>
      <c r="AE215" s="18">
        <f>(LN((E215/C215)/F215)-LN((E214/C214)/F214))*400</f>
        <v>10.375690751765632</v>
      </c>
      <c r="AF215" s="18">
        <f>400*(LN(C215)-LN(C214))</f>
        <v>2.1076624108594899</v>
      </c>
      <c r="AG215" s="18">
        <f>(LN(H215/C215)-LN(H214/C214))*400</f>
        <v>6.9943387866060469</v>
      </c>
      <c r="AH215" s="18">
        <f>I215</f>
        <v>0.1</v>
      </c>
      <c r="AI215" s="18">
        <f>U215</f>
        <v>3.16</v>
      </c>
      <c r="AJ215" s="23">
        <f t="shared" si="18"/>
        <v>-6.5607862603205263</v>
      </c>
      <c r="AK215" s="18">
        <f t="shared" si="23"/>
        <v>-8.5127454648940102</v>
      </c>
      <c r="AL215" s="18">
        <f t="shared" si="19"/>
        <v>-6.9862568312031499</v>
      </c>
      <c r="AM215" s="18">
        <f t="shared" si="20"/>
        <v>-5.7200830145785062</v>
      </c>
      <c r="AN215" s="18">
        <f t="shared" si="21"/>
        <v>-9.8613944797236286</v>
      </c>
      <c r="AO215" s="20">
        <v>0.125</v>
      </c>
      <c r="AP215" s="20">
        <v>0.125</v>
      </c>
      <c r="AQ215" s="20">
        <v>0.125</v>
      </c>
      <c r="AR215" s="20">
        <v>0.125</v>
      </c>
      <c r="AS215" s="5"/>
      <c r="AT215" s="5"/>
      <c r="AU215" s="5"/>
      <c r="AV215" s="5"/>
      <c r="AW215" s="4"/>
      <c r="AX215" s="4"/>
      <c r="AY215" s="4"/>
    </row>
    <row r="216" spans="1:52" x14ac:dyDescent="0.25">
      <c r="A216" s="1">
        <v>2012.25</v>
      </c>
      <c r="B216" s="16">
        <v>15362.4</v>
      </c>
      <c r="C216" s="17">
        <v>104.943</v>
      </c>
      <c r="D216" s="10">
        <v>11008.3</v>
      </c>
      <c r="E216" s="17">
        <v>2445.5</v>
      </c>
      <c r="F216" s="17">
        <v>242968</v>
      </c>
      <c r="G216" s="18">
        <v>244372598.33333334</v>
      </c>
      <c r="H216" s="11">
        <v>106.285</v>
      </c>
      <c r="I216" s="11">
        <v>0.15</v>
      </c>
      <c r="J216" s="10">
        <v>5.09</v>
      </c>
      <c r="K216" s="10">
        <v>1.83</v>
      </c>
      <c r="L216" s="11">
        <v>101.76</v>
      </c>
      <c r="M216" s="10">
        <v>142165</v>
      </c>
      <c r="N216" s="19">
        <v>186.56423287434703</v>
      </c>
      <c r="O216" s="19">
        <v>252.19977313434009</v>
      </c>
      <c r="P216" s="19">
        <v>190.77889924092418</v>
      </c>
      <c r="Q216" s="20">
        <v>20.267353500619958</v>
      </c>
      <c r="R216" s="18"/>
      <c r="S216" s="18"/>
      <c r="T216" s="18"/>
      <c r="U216" s="18">
        <f>J216-K216</f>
        <v>3.26</v>
      </c>
      <c r="V216" s="21">
        <f>100*LN(L216*M216/F216)</f>
        <v>408.66757070310678</v>
      </c>
      <c r="W216" s="22">
        <f>100*LN(Q216)</f>
        <v>300.90113895629861</v>
      </c>
      <c r="X216" s="22">
        <f xml:space="preserve"> 100*LN((1000000/52)*N216/F216)</f>
        <v>269.23574049569805</v>
      </c>
      <c r="Y216" s="22">
        <f xml:space="preserve"> 100*LN((1000000000/52)*O216/G216)</f>
        <v>298.80389814851441</v>
      </c>
      <c r="Z216" s="22">
        <f xml:space="preserve"> 100*LN((1000000/52)*P216/F216)</f>
        <v>271.46969748925574</v>
      </c>
      <c r="AA216" s="22"/>
      <c r="AB216" s="20">
        <f t="shared" si="22"/>
        <v>214</v>
      </c>
      <c r="AC216" s="20">
        <f>400*(LN(B216/F216)-LN(B215/F215))</f>
        <v>0.98662243237352953</v>
      </c>
      <c r="AD216" s="18">
        <f>(LN((D216/C216)/F216)-LN((D215/C215)/F215))*400</f>
        <v>-0.80145910152680244</v>
      </c>
      <c r="AE216" s="18">
        <f>(LN((E216/C216)/F216)-LN((E215/C215)/F215))*400</f>
        <v>5.597376643951435</v>
      </c>
      <c r="AF216" s="18">
        <f>400*(LN(C216)-LN(C215))</f>
        <v>1.8222744007452718</v>
      </c>
      <c r="AG216" s="18">
        <f>(LN(H216/C216)-LN(H215/C215))*400</f>
        <v>0.39300324076870019</v>
      </c>
      <c r="AH216" s="18">
        <f>I216</f>
        <v>0.15</v>
      </c>
      <c r="AI216" s="18">
        <f>U216</f>
        <v>3.26</v>
      </c>
      <c r="AJ216" s="23">
        <f t="shared" si="18"/>
        <v>-6.7993629744824489</v>
      </c>
      <c r="AK216" s="18">
        <f t="shared" si="23"/>
        <v>-8.6347326254499421</v>
      </c>
      <c r="AL216" s="18">
        <f t="shared" si="19"/>
        <v>-7.1427236840240766</v>
      </c>
      <c r="AM216" s="18">
        <f t="shared" si="20"/>
        <v>-5.7339435949694462</v>
      </c>
      <c r="AN216" s="18">
        <f t="shared" si="21"/>
        <v>-9.9947989931283132</v>
      </c>
      <c r="AO216" s="20">
        <v>0.125</v>
      </c>
      <c r="AP216" s="20">
        <v>0.125</v>
      </c>
      <c r="AQ216" s="20">
        <v>0.125</v>
      </c>
      <c r="AR216" s="20">
        <v>0.125</v>
      </c>
      <c r="AS216" s="5"/>
      <c r="AT216" s="5"/>
      <c r="AU216" s="5"/>
      <c r="AV216" s="5"/>
      <c r="AW216" s="4"/>
      <c r="AX216" s="4"/>
      <c r="AY216" s="4"/>
      <c r="AZ216" s="4"/>
    </row>
    <row r="217" spans="1:52" x14ac:dyDescent="0.25">
      <c r="A217" s="1">
        <v>2012.5</v>
      </c>
      <c r="B217" s="16">
        <v>15380.8</v>
      </c>
      <c r="C217" s="17">
        <v>105.508</v>
      </c>
      <c r="D217" s="10">
        <v>11073.6</v>
      </c>
      <c r="E217" s="17">
        <v>2455.9</v>
      </c>
      <c r="F217" s="17">
        <v>243564</v>
      </c>
      <c r="G217" s="18">
        <v>244966802.66666666</v>
      </c>
      <c r="H217" s="11">
        <v>106.387</v>
      </c>
      <c r="I217" s="11">
        <v>0.14000000000000001</v>
      </c>
      <c r="J217" s="10">
        <v>4.87</v>
      </c>
      <c r="K217" s="10">
        <v>1.64</v>
      </c>
      <c r="L217" s="11">
        <v>101.72199999999999</v>
      </c>
      <c r="M217" s="10">
        <v>142542</v>
      </c>
      <c r="N217" s="19">
        <v>187.36824368329246</v>
      </c>
      <c r="O217" s="19">
        <v>254.28437323592976</v>
      </c>
      <c r="P217" s="19">
        <v>191.52457712979515</v>
      </c>
      <c r="Q217" s="20">
        <v>20.411852034524351</v>
      </c>
      <c r="R217" s="18"/>
      <c r="S217" s="18"/>
      <c r="T217" s="18"/>
      <c r="U217" s="18">
        <f>J217-K217</f>
        <v>3.2300000000000004</v>
      </c>
      <c r="V217" s="21">
        <f>100*LN(L217*M217/F217)</f>
        <v>408.65005536383296</v>
      </c>
      <c r="W217" s="22">
        <f>100*LN(Q217)</f>
        <v>301.61157142299464</v>
      </c>
      <c r="X217" s="22">
        <f xml:space="preserve"> 100*LN((1000000/52)*N217/F217)</f>
        <v>269.42077167822941</v>
      </c>
      <c r="Y217" s="22">
        <f xml:space="preserve"> 100*LN((1000000000/52)*O217/G217)</f>
        <v>299.38420787821963</v>
      </c>
      <c r="Z217" s="22">
        <f xml:space="preserve"> 100*LN((1000000/52)*P217/F217)</f>
        <v>271.61479592264033</v>
      </c>
      <c r="AA217" s="22"/>
      <c r="AB217" s="20">
        <f t="shared" si="22"/>
        <v>215</v>
      </c>
      <c r="AC217" s="20">
        <f>400*(LN(B217/F217)-LN(B216/F216))</f>
        <v>-0.50119256864711303</v>
      </c>
      <c r="AD217" s="18">
        <f>(LN((D217/C217)/F217)-LN((D216/C216)/F216))*400</f>
        <v>-0.76202586765603542</v>
      </c>
      <c r="AE217" s="18">
        <f>(LN((E217/C217)/F217)-LN((E216/C216)/F216))*400</f>
        <v>-1.4302944806765083</v>
      </c>
      <c r="AF217" s="18">
        <f>400*(LN(C217)-LN(C216))</f>
        <v>2.1477735242900309</v>
      </c>
      <c r="AG217" s="18">
        <f>(LN(H217/C217)-LN(H216/C216))*400</f>
        <v>-1.7640840576147045</v>
      </c>
      <c r="AH217" s="18">
        <f>I217</f>
        <v>0.14000000000000001</v>
      </c>
      <c r="AI217" s="18">
        <f>U217</f>
        <v>3.2300000000000004</v>
      </c>
      <c r="AJ217" s="23">
        <f t="shared" si="18"/>
        <v>-6.8168783137562627</v>
      </c>
      <c r="AK217" s="18">
        <f t="shared" si="23"/>
        <v>-8.4497014429185811</v>
      </c>
      <c r="AL217" s="18">
        <f t="shared" si="19"/>
        <v>-6.5624139543188562</v>
      </c>
      <c r="AM217" s="18">
        <f t="shared" si="20"/>
        <v>-5.0235111282734124</v>
      </c>
      <c r="AN217" s="18">
        <f t="shared" si="21"/>
        <v>-9.8497005597437237</v>
      </c>
      <c r="AO217" s="20">
        <v>0.125</v>
      </c>
      <c r="AP217" s="20">
        <v>0.125</v>
      </c>
      <c r="AQ217" s="20">
        <v>0.125</v>
      </c>
      <c r="AR217" s="20">
        <v>0.125</v>
      </c>
      <c r="AS217" s="5"/>
      <c r="AT217" s="5"/>
      <c r="AU217" s="5"/>
      <c r="AV217" s="5"/>
    </row>
    <row r="218" spans="1:52" x14ac:dyDescent="0.25">
      <c r="A218" s="1">
        <v>2012.75</v>
      </c>
      <c r="B218" s="16">
        <v>15384.3</v>
      </c>
      <c r="C218" s="17">
        <v>105.935</v>
      </c>
      <c r="D218" s="10">
        <v>11164.3</v>
      </c>
      <c r="E218" s="17">
        <v>2502.9</v>
      </c>
      <c r="F218" s="17">
        <v>244169</v>
      </c>
      <c r="G218" s="18">
        <v>245560637.66666666</v>
      </c>
      <c r="H218" s="11">
        <v>109.24299999999999</v>
      </c>
      <c r="I218" s="11">
        <v>0.16</v>
      </c>
      <c r="J218" s="10">
        <v>4.57</v>
      </c>
      <c r="K218" s="10">
        <v>1.71</v>
      </c>
      <c r="L218" s="11">
        <v>101.78</v>
      </c>
      <c r="M218" s="10">
        <v>143365</v>
      </c>
      <c r="N218" s="19">
        <v>188.3034441940527</v>
      </c>
      <c r="O218" s="19">
        <v>254.9455738909387</v>
      </c>
      <c r="P218" s="19">
        <v>192.34044437334347</v>
      </c>
      <c r="Q218" s="20">
        <v>20.438068828895094</v>
      </c>
      <c r="R218" s="18"/>
      <c r="S218" s="18"/>
      <c r="T218" s="18"/>
      <c r="U218" s="18">
        <f>J218-K218</f>
        <v>2.8600000000000003</v>
      </c>
      <c r="V218" s="21">
        <f>100*LN(L218*M218/F218)</f>
        <v>409.03468385198084</v>
      </c>
      <c r="W218" s="22">
        <f>100*LN(Q218)</f>
        <v>301.73992808766405</v>
      </c>
      <c r="X218" s="22">
        <f xml:space="preserve"> 100*LN((1000000/52)*N218/F218)</f>
        <v>269.67056783984697</v>
      </c>
      <c r="Y218" s="22">
        <f xml:space="preserve"> 100*LN((1000000000/52)*O218/G218)</f>
        <v>299.40177337151795</v>
      </c>
      <c r="Z218" s="22">
        <f xml:space="preserve"> 100*LN((1000000/52)*P218/F218)</f>
        <v>271.79179015441787</v>
      </c>
      <c r="AA218" s="22"/>
      <c r="AB218" s="20">
        <f t="shared" si="22"/>
        <v>216</v>
      </c>
      <c r="AC218" s="20">
        <f>400*(LN(B218/F218)-LN(B217/F217))</f>
        <v>-0.90133451239893247</v>
      </c>
      <c r="AD218" s="18">
        <f>(LN((D218/C218)/F218)-LN((D217/C217)/F217))*400</f>
        <v>0.65500176692765422</v>
      </c>
      <c r="AE218" s="18">
        <f>(LN((E218/C218)/F218)-LN((E217/C217)/F217))*400</f>
        <v>4.9747923485298884</v>
      </c>
      <c r="AF218" s="18">
        <f>400*(LN(C218)-LN(C217))</f>
        <v>1.6155676204594016</v>
      </c>
      <c r="AG218" s="18">
        <f>(LN(H218/C218)-LN(H217/C217))*400</f>
        <v>8.9809802613808394</v>
      </c>
      <c r="AH218" s="18">
        <f>I218</f>
        <v>0.16</v>
      </c>
      <c r="AI218" s="18">
        <f>U218</f>
        <v>2.8600000000000003</v>
      </c>
      <c r="AJ218" s="23">
        <f t="shared" si="18"/>
        <v>-6.4322498256083804</v>
      </c>
      <c r="AK218" s="18">
        <f t="shared" si="23"/>
        <v>-8.199905281301028</v>
      </c>
      <c r="AL218" s="18">
        <f t="shared" si="19"/>
        <v>-6.5448484610205355</v>
      </c>
      <c r="AM218" s="18">
        <f t="shared" si="20"/>
        <v>-4.8951544636040012</v>
      </c>
      <c r="AN218" s="18">
        <f t="shared" si="21"/>
        <v>-9.672706327966182</v>
      </c>
      <c r="AO218" s="20">
        <v>0.125</v>
      </c>
      <c r="AP218" s="20">
        <v>0.125</v>
      </c>
      <c r="AQ218" s="20">
        <v>0.125</v>
      </c>
      <c r="AR218" s="20">
        <v>0.125</v>
      </c>
      <c r="AS218" s="5"/>
      <c r="AT218" s="5"/>
      <c r="AU218" s="5"/>
      <c r="AV218" s="5"/>
    </row>
    <row r="219" spans="1:52" x14ac:dyDescent="0.25">
      <c r="A219" s="1">
        <v>2013</v>
      </c>
      <c r="B219" s="16">
        <v>15491.9</v>
      </c>
      <c r="C219" s="17">
        <v>106.349</v>
      </c>
      <c r="D219" s="10">
        <v>11256.7</v>
      </c>
      <c r="E219" s="17">
        <v>2554</v>
      </c>
      <c r="F219" s="17">
        <v>244829</v>
      </c>
      <c r="G219" s="18">
        <v>246215964.33333334</v>
      </c>
      <c r="H219" s="11">
        <v>106.70699999999999</v>
      </c>
      <c r="I219" s="11">
        <v>0.14000000000000001</v>
      </c>
      <c r="J219" s="10">
        <v>4.8099999999999996</v>
      </c>
      <c r="K219" s="10">
        <v>1.95</v>
      </c>
      <c r="L219" s="11">
        <v>101.849</v>
      </c>
      <c r="M219" s="10">
        <v>143286</v>
      </c>
      <c r="N219" s="19">
        <v>189.22060211367923</v>
      </c>
      <c r="O219" s="19">
        <v>255.22615633535179</v>
      </c>
      <c r="P219" s="19">
        <v>193.03960235781986</v>
      </c>
      <c r="Q219" s="20">
        <v>20.429379878783088</v>
      </c>
      <c r="R219" s="18"/>
      <c r="S219" s="18"/>
      <c r="T219" s="18"/>
      <c r="U219" s="18">
        <f>J219-K219</f>
        <v>2.8599999999999994</v>
      </c>
      <c r="V219" s="21">
        <f>100*LN(L219*M219/F219)</f>
        <v>408.77739495127139</v>
      </c>
      <c r="W219" s="22">
        <f>100*LN(Q219)</f>
        <v>301.69740549074299</v>
      </c>
      <c r="X219" s="22">
        <f xml:space="preserve"> 100*LN((1000000/52)*N219/F219)</f>
        <v>269.8865094080449</v>
      </c>
      <c r="Y219" s="22">
        <f xml:space="preserve"> 100*LN((1000000000/52)*O219/G219)</f>
        <v>299.24525455020768</v>
      </c>
      <c r="Z219" s="22">
        <f xml:space="preserve"> 100*LN((1000000/52)*P219/F219)</f>
        <v>271.88469141459615</v>
      </c>
      <c r="AA219" s="22"/>
      <c r="AB219" s="20">
        <f t="shared" si="22"/>
        <v>217</v>
      </c>
      <c r="AC219" s="20">
        <f>400*(LN(B219/F219)-LN(B218/F218))</f>
        <v>1.7081594512442067</v>
      </c>
      <c r="AD219" s="18">
        <f>(LN((D219/C219)/F219)-LN((D218/C218)/F218))*400</f>
        <v>0.65699205507492309</v>
      </c>
      <c r="AE219" s="18">
        <f>(LN((E219/C219)/F219)-LN((E218/C218)/F218))*400</f>
        <v>5.4443434491048492</v>
      </c>
      <c r="AF219" s="18">
        <f>400*(LN(C219)-LN(C218))</f>
        <v>1.5601760843527046</v>
      </c>
      <c r="AG219" s="18">
        <f>(LN(H219/C219)-LN(H218/C218))*400</f>
        <v>-10.955375301135273</v>
      </c>
      <c r="AH219" s="18">
        <f>I219</f>
        <v>0.14000000000000001</v>
      </c>
      <c r="AI219" s="18">
        <f>U219</f>
        <v>2.8599999999999994</v>
      </c>
      <c r="AJ219" s="23">
        <f t="shared" si="18"/>
        <v>-6.689538726317835</v>
      </c>
      <c r="AK219" s="18">
        <f t="shared" si="23"/>
        <v>-7.9839637131030941</v>
      </c>
      <c r="AL219" s="18">
        <f t="shared" si="19"/>
        <v>-6.701367282330807</v>
      </c>
      <c r="AM219" s="18">
        <f t="shared" si="20"/>
        <v>-4.9376770605250613</v>
      </c>
      <c r="AN219" s="18">
        <f t="shared" si="21"/>
        <v>-9.5798050677879019</v>
      </c>
      <c r="AO219" s="20">
        <v>0.125</v>
      </c>
      <c r="AP219" s="20">
        <v>0.125</v>
      </c>
      <c r="AQ219" s="20">
        <v>0.125</v>
      </c>
      <c r="AR219" s="20">
        <v>0.125</v>
      </c>
      <c r="AS219" s="5"/>
      <c r="AT219" s="5"/>
      <c r="AU219" s="5"/>
      <c r="AV219" s="5"/>
    </row>
    <row r="220" spans="1:52" x14ac:dyDescent="0.25">
      <c r="A220" s="1">
        <v>2013.25</v>
      </c>
      <c r="B220" s="16">
        <v>15521.6</v>
      </c>
      <c r="C220" s="17">
        <v>106.57</v>
      </c>
      <c r="D220" s="10">
        <v>11284.5</v>
      </c>
      <c r="E220" s="17">
        <v>2593.6</v>
      </c>
      <c r="F220" s="17">
        <v>245363</v>
      </c>
      <c r="G220" s="18">
        <v>246747185.66666666</v>
      </c>
      <c r="H220" s="11">
        <v>108.21599999999999</v>
      </c>
      <c r="I220" s="11">
        <v>0.12</v>
      </c>
      <c r="J220" s="10">
        <v>4.84</v>
      </c>
      <c r="K220" s="10">
        <v>1.99</v>
      </c>
      <c r="L220" s="11">
        <v>101.67</v>
      </c>
      <c r="M220" s="10">
        <v>143822</v>
      </c>
      <c r="N220" s="19">
        <v>189.82977927331916</v>
      </c>
      <c r="O220" s="19">
        <v>255.69606572130087</v>
      </c>
      <c r="P220" s="19">
        <v>193.61511266832343</v>
      </c>
      <c r="Q220" s="20">
        <v>20.445763591090564</v>
      </c>
      <c r="R220" s="18"/>
      <c r="S220" s="18"/>
      <c r="T220" s="18"/>
      <c r="U220" s="18">
        <f>J220-K220</f>
        <v>2.8499999999999996</v>
      </c>
      <c r="V220" s="21">
        <f>100*LN(L220*M220/F220)</f>
        <v>408.7569951473352</v>
      </c>
      <c r="W220" s="22">
        <f>100*LN(Q220)</f>
        <v>301.77757016684723</v>
      </c>
      <c r="X220" s="22">
        <f xml:space="preserve"> 100*LN((1000000/52)*N220/F220)</f>
        <v>269.99005857796442</v>
      </c>
      <c r="Y220" s="22">
        <f xml:space="preserve"> 100*LN((1000000000/52)*O220/G220)</f>
        <v>299.21367836301511</v>
      </c>
      <c r="Z220" s="22">
        <f xml:space="preserve"> 100*LN((1000000/52)*P220/F220)</f>
        <v>271.96450468367817</v>
      </c>
      <c r="AA220" s="22"/>
      <c r="AB220" s="20">
        <f t="shared" si="22"/>
        <v>218</v>
      </c>
      <c r="AC220" s="20">
        <f>400*(LN(B220/F220)-LN(B219/F219))</f>
        <v>-0.10537738050349077</v>
      </c>
      <c r="AD220" s="18">
        <f>(LN((D220/C220)/F220)-LN((D219/C219)/F219))*400</f>
        <v>-0.71522031263704378</v>
      </c>
      <c r="AE220" s="18">
        <f>(LN((E220/C220)/F220)-LN((E219/C219)/F219))*400</f>
        <v>4.4525871416965401</v>
      </c>
      <c r="AF220" s="18">
        <f>400*(LN(C220)-LN(C219))</f>
        <v>0.83036301829189085</v>
      </c>
      <c r="AG220" s="18">
        <f>(LN(H220/C220)-LN(H219/C219))*400</f>
        <v>4.7866246346968842</v>
      </c>
      <c r="AH220" s="18">
        <f>I220</f>
        <v>0.12</v>
      </c>
      <c r="AI220" s="18">
        <f>U220</f>
        <v>2.8499999999999996</v>
      </c>
      <c r="AJ220" s="23">
        <f t="shared" si="18"/>
        <v>-6.7099385302540213</v>
      </c>
      <c r="AK220" s="18">
        <f t="shared" si="23"/>
        <v>-7.8804145431835764</v>
      </c>
      <c r="AL220" s="18">
        <f t="shared" si="19"/>
        <v>-6.7329434695233772</v>
      </c>
      <c r="AM220" s="18">
        <f t="shared" si="20"/>
        <v>-4.8575123844208292</v>
      </c>
      <c r="AN220" s="18">
        <f t="shared" si="21"/>
        <v>-9.499991798705878</v>
      </c>
      <c r="AO220" s="20">
        <v>0.125</v>
      </c>
      <c r="AP220" s="20">
        <v>0.125</v>
      </c>
      <c r="AQ220" s="20">
        <v>0.125</v>
      </c>
      <c r="AR220" s="20">
        <v>0.125</v>
      </c>
      <c r="AS220" s="5"/>
      <c r="AT220" s="5"/>
      <c r="AU220" s="5"/>
      <c r="AV220" s="5"/>
    </row>
    <row r="221" spans="1:52" x14ac:dyDescent="0.25">
      <c r="A221" s="1">
        <v>2013.5</v>
      </c>
      <c r="B221" s="16">
        <v>15641.3</v>
      </c>
      <c r="C221" s="17">
        <v>107.084</v>
      </c>
      <c r="D221" s="10">
        <v>11379.1</v>
      </c>
      <c r="E221" s="17">
        <v>2625.3</v>
      </c>
      <c r="F221" s="17">
        <v>245961</v>
      </c>
      <c r="G221" s="18">
        <v>247352228</v>
      </c>
      <c r="H221" s="11">
        <v>108.51600000000001</v>
      </c>
      <c r="I221" s="11">
        <v>0.09</v>
      </c>
      <c r="J221" s="10">
        <v>5.4</v>
      </c>
      <c r="K221" s="10">
        <v>2.71</v>
      </c>
      <c r="L221" s="11">
        <v>101.679</v>
      </c>
      <c r="M221" s="10">
        <v>144363</v>
      </c>
      <c r="N221" s="19">
        <v>190.82778423083153</v>
      </c>
      <c r="O221" s="19">
        <v>257.01701711849722</v>
      </c>
      <c r="P221" s="19">
        <v>194.84178416979637</v>
      </c>
      <c r="Q221" s="20">
        <v>20.522730823731646</v>
      </c>
      <c r="R221" s="18"/>
      <c r="S221" s="18"/>
      <c r="T221" s="18"/>
      <c r="U221" s="18">
        <f>J221-K221</f>
        <v>2.6900000000000004</v>
      </c>
      <c r="V221" s="21">
        <f>100*LN(L221*M221/F221)</f>
        <v>408.89787662168669</v>
      </c>
      <c r="W221" s="22">
        <f>100*LN(Q221)</f>
        <v>302.15330925266079</v>
      </c>
      <c r="X221" s="22">
        <f xml:space="preserve"> 100*LN((1000000/52)*N221/F221)</f>
        <v>270.27099416930844</v>
      </c>
      <c r="Y221" s="22">
        <f xml:space="preserve"> 100*LN((1000000000/52)*O221/G221)</f>
        <v>299.48405124602783</v>
      </c>
      <c r="Z221" s="22">
        <f xml:space="preserve"> 100*LN((1000000/52)*P221/F221)</f>
        <v>272.35264396206003</v>
      </c>
      <c r="AA221" s="22"/>
      <c r="AB221" s="20">
        <f t="shared" si="22"/>
        <v>219</v>
      </c>
      <c r="AC221" s="20">
        <f>400*(LN(B221/F221)-LN(B220/F220))</f>
        <v>2.0992038107809918</v>
      </c>
      <c r="AD221" s="18">
        <f>(LN((D221/C221)/F221)-LN((D220/C220)/F220))*400</f>
        <v>0.4409878731284067</v>
      </c>
      <c r="AE221" s="18">
        <f>(LN((E221/C221)/F221)-LN((E220/C220)/F220))*400</f>
        <v>1.9610144571331034</v>
      </c>
      <c r="AF221" s="18">
        <f>400*(LN(C221)-LN(C220))</f>
        <v>1.9246107880036334</v>
      </c>
      <c r="AG221" s="18">
        <f>(LN(H221/C221)-LN(H220/C220))*400</f>
        <v>-0.8172516842235279</v>
      </c>
      <c r="AH221" s="18">
        <f>I221</f>
        <v>0.09</v>
      </c>
      <c r="AI221" s="18">
        <f>U221</f>
        <v>2.6900000000000004</v>
      </c>
      <c r="AJ221" s="23">
        <f t="shared" si="18"/>
        <v>-6.5690570559025332</v>
      </c>
      <c r="AK221" s="18">
        <f t="shared" si="23"/>
        <v>-7.5994789518395578</v>
      </c>
      <c r="AL221" s="18">
        <f t="shared" si="19"/>
        <v>-6.4625705865106511</v>
      </c>
      <c r="AM221" s="18">
        <f t="shared" si="20"/>
        <v>-4.4817732986072656</v>
      </c>
      <c r="AN221" s="18">
        <f t="shared" si="21"/>
        <v>-9.111852520324021</v>
      </c>
      <c r="AO221" s="20">
        <v>0.125</v>
      </c>
      <c r="AP221" s="20">
        <v>0.125</v>
      </c>
      <c r="AQ221" s="20">
        <v>0.125</v>
      </c>
      <c r="AR221" s="20">
        <v>0.125</v>
      </c>
      <c r="AS221" s="5"/>
      <c r="AT221" s="5"/>
      <c r="AU221" s="5"/>
      <c r="AV221" s="5"/>
    </row>
    <row r="222" spans="1:52" x14ac:dyDescent="0.25">
      <c r="A222" s="1">
        <v>2013.75</v>
      </c>
      <c r="B222" s="16">
        <v>15793.9</v>
      </c>
      <c r="C222" s="17">
        <v>107.636</v>
      </c>
      <c r="D222" s="10">
        <v>11524.4</v>
      </c>
      <c r="E222" s="17">
        <v>2682.7</v>
      </c>
      <c r="F222" s="17">
        <v>246564</v>
      </c>
      <c r="G222" s="18">
        <v>247938606</v>
      </c>
      <c r="H222" s="11">
        <v>109.185</v>
      </c>
      <c r="I222" s="11">
        <v>0.09</v>
      </c>
      <c r="J222" s="10">
        <v>5.36</v>
      </c>
      <c r="K222" s="10">
        <v>2.74</v>
      </c>
      <c r="L222" s="11">
        <v>101.568</v>
      </c>
      <c r="M222" s="10">
        <v>144285</v>
      </c>
      <c r="N222" s="19">
        <v>191.34418044874138</v>
      </c>
      <c r="O222" s="19">
        <v>258.15943388386358</v>
      </c>
      <c r="P222" s="19">
        <v>195.39451394864983</v>
      </c>
      <c r="Q222" s="20">
        <v>20.586026947405561</v>
      </c>
      <c r="R222" s="18"/>
      <c r="S222" s="18"/>
      <c r="T222" s="18"/>
      <c r="U222" s="18">
        <f>J222-K222</f>
        <v>2.62</v>
      </c>
      <c r="V222" s="21">
        <f>100*LN(L222*M222/F222)</f>
        <v>408.48974405047545</v>
      </c>
      <c r="W222" s="22">
        <f>100*LN(Q222)</f>
        <v>302.46125421196172</v>
      </c>
      <c r="X222" s="22">
        <f xml:space="preserve"> 100*LN((1000000/52)*N222/F222)</f>
        <v>270.29637640141522</v>
      </c>
      <c r="Y222" s="22">
        <f xml:space="preserve"> 100*LN((1000000000/52)*O222/G222)</f>
        <v>299.69077561871387</v>
      </c>
      <c r="Z222" s="22">
        <f xml:space="preserve"> 100*LN((1000000/52)*P222/F222)</f>
        <v>272.39106289385131</v>
      </c>
      <c r="AA222" s="22"/>
      <c r="AB222" s="20">
        <f t="shared" si="22"/>
        <v>220</v>
      </c>
      <c r="AC222" s="20">
        <f>400*(LN(B222/F222)-LN(B221/F221))</f>
        <v>2.9041319105749253</v>
      </c>
      <c r="AD222" s="18">
        <f>(LN((D222/C222)/F222)-LN((D221/C221)/F221))*400</f>
        <v>2.0391953534009133</v>
      </c>
      <c r="AE222" s="18">
        <f>(LN((E222/C222)/F222)-LN((E221/C221)/F221))*400</f>
        <v>5.6153503519524861</v>
      </c>
      <c r="AF222" s="18">
        <f>400*(LN(C222)-LN(C221))</f>
        <v>2.0566364234486656</v>
      </c>
      <c r="AG222" s="18">
        <f>(LN(H222/C222)-LN(H221/C221))*400</f>
        <v>0.40178905334655735</v>
      </c>
      <c r="AH222" s="18">
        <f>I222</f>
        <v>0.09</v>
      </c>
      <c r="AI222" s="18">
        <f>U222</f>
        <v>2.62</v>
      </c>
      <c r="AJ222" s="23">
        <f t="shared" si="18"/>
        <v>-6.9771896271137734</v>
      </c>
      <c r="AK222" s="18">
        <f t="shared" si="23"/>
        <v>-7.5740967197327791</v>
      </c>
      <c r="AL222" s="18">
        <f t="shared" si="19"/>
        <v>-6.2558462138246114</v>
      </c>
      <c r="AM222" s="18">
        <f t="shared" si="20"/>
        <v>-4.1738283393063398</v>
      </c>
      <c r="AN222" s="18">
        <f t="shared" si="21"/>
        <v>-9.0734335885327368</v>
      </c>
      <c r="AO222" s="20">
        <v>0.125</v>
      </c>
      <c r="AP222" s="20">
        <v>0.125</v>
      </c>
      <c r="AQ222" s="20">
        <v>0.125</v>
      </c>
      <c r="AR222" s="20">
        <v>0.125</v>
      </c>
      <c r="AS222" s="5"/>
      <c r="AT222" s="5"/>
      <c r="AU222" s="5"/>
      <c r="AV222" s="5"/>
    </row>
    <row r="223" spans="1:52" x14ac:dyDescent="0.25">
      <c r="A223" s="1">
        <v>2014</v>
      </c>
      <c r="B223" s="16">
        <v>15747</v>
      </c>
      <c r="C223" s="17">
        <v>108.117</v>
      </c>
      <c r="D223" s="10">
        <v>11636.1</v>
      </c>
      <c r="E223" s="17">
        <v>2738.6</v>
      </c>
      <c r="F223" s="17">
        <v>247086</v>
      </c>
      <c r="G223" s="18">
        <v>248453937.66666666</v>
      </c>
      <c r="H223" s="11">
        <v>110.824</v>
      </c>
      <c r="I223" s="11">
        <v>7.0000000000000007E-2</v>
      </c>
      <c r="J223" s="10">
        <v>5.12</v>
      </c>
      <c r="K223" s="10">
        <v>2.77</v>
      </c>
      <c r="L223" s="11">
        <v>101.61799999999999</v>
      </c>
      <c r="M223" s="10">
        <v>145291</v>
      </c>
      <c r="N223" s="19">
        <v>192.3020053667961</v>
      </c>
      <c r="O223" s="19">
        <v>258.31655715157183</v>
      </c>
      <c r="P223" s="19">
        <v>196.19933875035628</v>
      </c>
      <c r="Q223" s="20">
        <v>20.578311919387847</v>
      </c>
      <c r="R223" s="18"/>
      <c r="S223" s="18"/>
      <c r="T223" s="18"/>
      <c r="U223" s="18">
        <f>J223-K223</f>
        <v>2.35</v>
      </c>
      <c r="V223" s="21">
        <f>100*LN(L223*M223/F223)</f>
        <v>409.02228584868101</v>
      </c>
      <c r="W223" s="22">
        <f>100*LN(Q223)</f>
        <v>302.42377017446501</v>
      </c>
      <c r="X223" s="22">
        <f xml:space="preserve"> 100*LN((1000000/52)*N223/F223)</f>
        <v>270.58421870998541</v>
      </c>
      <c r="Y223" s="22">
        <f xml:space="preserve"> 100*LN((1000000000/52)*O223/G223)</f>
        <v>299.54398920660492</v>
      </c>
      <c r="Z223" s="22">
        <f xml:space="preserve"> 100*LN((1000000/52)*P223/F223)</f>
        <v>272.59062830769983</v>
      </c>
      <c r="AA223" s="22"/>
      <c r="AB223" s="20">
        <f t="shared" si="22"/>
        <v>221</v>
      </c>
      <c r="AC223" s="20">
        <f>400*(LN(B223/F223)-LN(B222/F222))</f>
        <v>-2.0355112370335604</v>
      </c>
      <c r="AD223" s="18">
        <f>(LN((D223/C223)/F223)-LN((D222/C222)/F222))*400</f>
        <v>1.2288554067364288</v>
      </c>
      <c r="AE223" s="18">
        <f>(LN((E223/C223)/F223)-LN((E222/C222)/F222))*400</f>
        <v>5.6197686195318397</v>
      </c>
      <c r="AF223" s="18">
        <f>400*(LN(C223)-LN(C222))</f>
        <v>1.7835239255848734</v>
      </c>
      <c r="AG223" s="18">
        <f>(LN(H223/C223)-LN(H222/C222))*400</f>
        <v>4.1763425213138676</v>
      </c>
      <c r="AH223" s="18">
        <f>I223</f>
        <v>7.0000000000000007E-2</v>
      </c>
      <c r="AI223" s="18">
        <f>U223</f>
        <v>2.35</v>
      </c>
      <c r="AJ223" s="23">
        <f t="shared" si="18"/>
        <v>-6.4446478289082165</v>
      </c>
      <c r="AK223" s="18">
        <f t="shared" si="23"/>
        <v>-7.286254411162588</v>
      </c>
      <c r="AL223" s="18">
        <f t="shared" si="19"/>
        <v>-6.4026326259335633</v>
      </c>
      <c r="AM223" s="18">
        <f t="shared" si="20"/>
        <v>-4.2113123768030505</v>
      </c>
      <c r="AN223" s="18">
        <f t="shared" si="21"/>
        <v>-8.873868174684219</v>
      </c>
      <c r="AO223" s="20">
        <v>0.125</v>
      </c>
      <c r="AP223" s="20">
        <v>0.125</v>
      </c>
      <c r="AQ223" s="20">
        <v>0.125</v>
      </c>
      <c r="AR223" s="20">
        <v>0.125</v>
      </c>
      <c r="AS223" s="5"/>
      <c r="AT223" s="5"/>
      <c r="AU223" s="5"/>
      <c r="AV223" s="5"/>
    </row>
    <row r="224" spans="1:52" x14ac:dyDescent="0.25">
      <c r="A224" s="1">
        <v>2014.25</v>
      </c>
      <c r="B224" s="16">
        <v>15900.8</v>
      </c>
      <c r="C224" s="17">
        <v>108.709</v>
      </c>
      <c r="D224" s="10">
        <v>11800.6</v>
      </c>
      <c r="E224" s="17">
        <v>2796.7</v>
      </c>
      <c r="F224" s="17">
        <v>247625</v>
      </c>
      <c r="G224" s="18">
        <v>248985516.66666666</v>
      </c>
      <c r="H224" s="11">
        <v>110.246</v>
      </c>
      <c r="I224" s="11">
        <v>0.09</v>
      </c>
      <c r="J224" s="10">
        <v>4.82</v>
      </c>
      <c r="K224" s="10">
        <v>2.62</v>
      </c>
      <c r="L224" s="11">
        <v>101.92400000000001</v>
      </c>
      <c r="M224" s="10">
        <v>145905</v>
      </c>
      <c r="N224" s="19">
        <v>193.89045505798947</v>
      </c>
      <c r="O224" s="19">
        <v>260.91051650074786</v>
      </c>
      <c r="P224" s="19">
        <v>197.89978866852414</v>
      </c>
      <c r="Q224" s="20">
        <v>20.758583491396031</v>
      </c>
      <c r="R224" s="18"/>
      <c r="S224" s="18"/>
      <c r="T224" s="18"/>
      <c r="U224" s="18">
        <f>J224-K224</f>
        <v>2.2000000000000002</v>
      </c>
      <c r="V224" s="21">
        <f>100*LN(L224*M224/F224)</f>
        <v>409.52676574923464</v>
      </c>
      <c r="W224" s="22">
        <f>100*LN(Q224)</f>
        <v>303.29598233780251</v>
      </c>
      <c r="X224" s="22">
        <f xml:space="preserve"> 100*LN((1000000/52)*N224/F224)</f>
        <v>271.18893903126616</v>
      </c>
      <c r="Y224" s="22">
        <f xml:space="preserve"> 100*LN((1000000000/52)*O224/G224)</f>
        <v>300.32943315055496</v>
      </c>
      <c r="Z224" s="22">
        <f xml:space="preserve"> 100*LN((1000000/52)*P224/F224)</f>
        <v>273.23568401199304</v>
      </c>
      <c r="AA224" s="22"/>
      <c r="AB224" s="20">
        <v>222</v>
      </c>
      <c r="AC224" s="20">
        <f>400*(LN(B224/F224)-LN(B223/F223))</f>
        <v>3.0162002538256516</v>
      </c>
      <c r="AD224" s="18">
        <f>(LN((D224/C224)/F224)-LN((D223/C223)/F223))*400</f>
        <v>2.5593515426233893</v>
      </c>
      <c r="AE224" s="18">
        <f>(LN((E224/C224)/F224)-LN((E223/C223)/F223))*400</f>
        <v>5.3414582438804814</v>
      </c>
      <c r="AF224" s="18">
        <f>400*(LN(C224)-LN(C223))</f>
        <v>2.1842453249526272</v>
      </c>
      <c r="AG224" s="18">
        <f>(LN(H224/C224)-LN(H223/C223))*400</f>
        <v>-4.2758952713283858</v>
      </c>
      <c r="AH224" s="18">
        <f>I224</f>
        <v>0.09</v>
      </c>
      <c r="AI224" s="18">
        <f>U224</f>
        <v>2.2000000000000002</v>
      </c>
      <c r="AJ224" s="23">
        <f t="shared" si="18"/>
        <v>-5.9401679283545832</v>
      </c>
      <c r="AK224" s="18">
        <f t="shared" si="23"/>
        <v>-6.6815340898818363</v>
      </c>
      <c r="AL224" s="18">
        <f t="shared" si="19"/>
        <v>-5.6171886819835208</v>
      </c>
      <c r="AM224" s="18">
        <f t="shared" si="20"/>
        <v>-3.3391002134655423</v>
      </c>
      <c r="AN224" s="18">
        <f t="shared" si="21"/>
        <v>-8.2288124703910057</v>
      </c>
      <c r="AO224" s="20">
        <v>0.125</v>
      </c>
      <c r="AP224" s="20">
        <v>0.125</v>
      </c>
      <c r="AQ224" s="20">
        <v>0.125</v>
      </c>
      <c r="AR224" s="20">
        <v>0.125</v>
      </c>
      <c r="AS224" s="5"/>
      <c r="AT224" s="5"/>
      <c r="AU224" s="5"/>
      <c r="AV224" s="5"/>
    </row>
    <row r="225" spans="1:62" x14ac:dyDescent="0.25">
      <c r="A225" s="1">
        <v>2014.5</v>
      </c>
      <c r="B225" s="16">
        <v>16094.5</v>
      </c>
      <c r="C225" s="17">
        <v>109.16500000000001</v>
      </c>
      <c r="D225" s="10">
        <v>11941</v>
      </c>
      <c r="E225" s="17">
        <v>2863.6</v>
      </c>
      <c r="F225" s="17">
        <v>248233</v>
      </c>
      <c r="G225" s="18">
        <v>249579746.33333334</v>
      </c>
      <c r="H225" s="11">
        <v>111.3</v>
      </c>
      <c r="I225" s="11">
        <v>0.09</v>
      </c>
      <c r="J225" s="10">
        <v>4.74</v>
      </c>
      <c r="K225" s="10">
        <v>2.5</v>
      </c>
      <c r="L225" s="11">
        <v>101.989</v>
      </c>
      <c r="M225" s="10">
        <v>146602</v>
      </c>
      <c r="N225" s="19">
        <v>195.00144110876724</v>
      </c>
      <c r="O225" s="19">
        <v>261.93522737171293</v>
      </c>
      <c r="P225" s="19">
        <v>199.31010781485244</v>
      </c>
      <c r="Q225" s="20">
        <v>20.811606500708635</v>
      </c>
      <c r="R225" s="18"/>
      <c r="S225" s="18"/>
      <c r="T225" s="18"/>
      <c r="U225" s="18">
        <f>J225-K225</f>
        <v>2.2400000000000002</v>
      </c>
      <c r="V225" s="21">
        <f>100*LN(L225*M225/F225)</f>
        <v>409.82185750308463</v>
      </c>
      <c r="W225" s="22">
        <f>100*LN(Q225)</f>
        <v>303.55108359222231</v>
      </c>
      <c r="X225" s="22">
        <f xml:space="preserve"> 100*LN((1000000/52)*N225/F225)</f>
        <v>271.51506880135435</v>
      </c>
      <c r="Y225" s="22">
        <f xml:space="preserve"> 100*LN((1000000000/52)*O225/G225)</f>
        <v>300.48303211198674</v>
      </c>
      <c r="Z225" s="22">
        <f xml:space="preserve"> 100*LN((1000000/52)*P225/F225)</f>
        <v>273.70056816907413</v>
      </c>
      <c r="AA225" s="22"/>
      <c r="AB225" s="20">
        <v>223</v>
      </c>
      <c r="AC225" s="20">
        <f>400*(LN(B225/F225)-LN(B224/F224))</f>
        <v>3.8623440351182481</v>
      </c>
      <c r="AD225" s="18">
        <f>(LN((D225/C225)/F225)-LN((D224/C224)/F224))*400</f>
        <v>2.0757003924753548</v>
      </c>
      <c r="AE225" s="18">
        <f>(LN((E225/C225)/F225)-LN((E224/C224)/F224))*400</f>
        <v>6.8004783661145041</v>
      </c>
      <c r="AF225" s="18">
        <f>400*(LN(C225)-LN(C224))</f>
        <v>1.674364690896013</v>
      </c>
      <c r="AG225" s="18">
        <f>(LN(H225/C225)-LN(H224/C224))*400</f>
        <v>2.1316456258479342</v>
      </c>
      <c r="AH225" s="18">
        <f>I225</f>
        <v>0.09</v>
      </c>
      <c r="AI225" s="18">
        <f>U225</f>
        <v>2.2400000000000002</v>
      </c>
      <c r="AJ225" s="23">
        <f t="shared" si="18"/>
        <v>-5.6450761745045952</v>
      </c>
      <c r="AK225" s="18">
        <f t="shared" si="23"/>
        <v>-6.3554043197936494</v>
      </c>
      <c r="AL225" s="18">
        <f t="shared" si="19"/>
        <v>-5.4635897205517381</v>
      </c>
      <c r="AM225" s="18">
        <f t="shared" si="20"/>
        <v>-3.0839989590457435</v>
      </c>
      <c r="AN225" s="18">
        <f t="shared" si="21"/>
        <v>-7.7639283133099184</v>
      </c>
      <c r="AO225" s="20">
        <v>0.12795454545454543</v>
      </c>
      <c r="AP225" s="20">
        <v>0.12795454545454543</v>
      </c>
      <c r="AQ225" s="20">
        <v>0.24249999999999999</v>
      </c>
      <c r="AR225" s="20">
        <v>0.52272727272727271</v>
      </c>
      <c r="AS225" s="3"/>
      <c r="AT225" s="3"/>
      <c r="AU225" s="3"/>
      <c r="AV225" s="3"/>
    </row>
    <row r="226" spans="1:62" x14ac:dyDescent="0.25">
      <c r="A226" s="1">
        <v>2014.75</v>
      </c>
      <c r="B226" s="16">
        <v>16186.7</v>
      </c>
      <c r="C226" s="17">
        <v>109.3</v>
      </c>
      <c r="D226" s="10">
        <v>12075.8</v>
      </c>
      <c r="E226" s="17">
        <v>2885.2</v>
      </c>
      <c r="F226" s="17">
        <v>248843</v>
      </c>
      <c r="G226" s="18">
        <v>250171031.33333334</v>
      </c>
      <c r="H226" s="11">
        <v>112.325</v>
      </c>
      <c r="I226" s="11">
        <v>0.1</v>
      </c>
      <c r="J226" s="10">
        <v>4.74</v>
      </c>
      <c r="K226" s="10">
        <v>2.2799999999999998</v>
      </c>
      <c r="L226" s="11">
        <v>102.10899999999999</v>
      </c>
      <c r="M226" s="10">
        <v>147436</v>
      </c>
      <c r="N226" s="19">
        <v>197.02439724022366</v>
      </c>
      <c r="O226" s="19">
        <v>264.34852271405106</v>
      </c>
      <c r="P226" s="19">
        <v>201.5237306218765</v>
      </c>
      <c r="Q226" s="20">
        <v>20.970172541898798</v>
      </c>
      <c r="R226" s="18"/>
      <c r="S226" s="18"/>
      <c r="T226" s="18"/>
      <c r="U226" s="18">
        <f>J226-K226</f>
        <v>2.4600000000000004</v>
      </c>
      <c r="V226" s="21">
        <f>100*LN(L226*M226/F226)</f>
        <v>410.26128779593643</v>
      </c>
      <c r="W226" s="22">
        <f>100*LN(Q226)</f>
        <v>304.31010729152092</v>
      </c>
      <c r="X226" s="22">
        <f xml:space="preserve"> 100*LN((1000000/52)*N226/F226)</f>
        <v>272.30169498159779</v>
      </c>
      <c r="Y226" s="22">
        <f xml:space="preserve"> 100*LN((1000000000/52)*O226/G226)</f>
        <v>301.16351454067512</v>
      </c>
      <c r="Z226" s="22">
        <f xml:space="preserve"> 100*LN((1000000/52)*P226/F226)</f>
        <v>274.5596529175034</v>
      </c>
      <c r="AA226" s="22"/>
      <c r="AB226" s="20">
        <v>224</v>
      </c>
      <c r="AC226" s="20">
        <f>400*(LN(B226/F226)-LN(B225/F225))</f>
        <v>1.3031857521736967</v>
      </c>
      <c r="AD226" s="18">
        <f>(LN((D226/C226)/F226)-LN((D225/C225)/F225))*400</f>
        <v>3.0141372098523078</v>
      </c>
      <c r="AE226" s="18">
        <f>(LN((E226/C226)/F226)-LN((E225/C225)/F225))*400</f>
        <v>1.5297587005370872</v>
      </c>
      <c r="AF226" s="18">
        <f>400*(LN(C226)-LN(C225))</f>
        <v>0.49435842696539112</v>
      </c>
      <c r="AG226" s="18">
        <f>(LN(H226/C226)-LN(H225/C225))*400</f>
        <v>3.1725202429246382</v>
      </c>
      <c r="AH226" s="18">
        <f>I226</f>
        <v>0.1</v>
      </c>
      <c r="AI226" s="18">
        <f>U226</f>
        <v>2.4600000000000004</v>
      </c>
      <c r="AJ226" s="23">
        <f t="shared" si="18"/>
        <v>-5.2056458816527993</v>
      </c>
      <c r="AK226" s="18">
        <f t="shared" si="23"/>
        <v>-5.5687781395502043</v>
      </c>
      <c r="AL226" s="18">
        <f t="shared" si="19"/>
        <v>-4.7831072918633595</v>
      </c>
      <c r="AM226" s="18">
        <f t="shared" si="20"/>
        <v>-2.3249752597471343</v>
      </c>
      <c r="AN226" s="18">
        <f t="shared" si="21"/>
        <v>-6.9048435648806503</v>
      </c>
      <c r="AO226" s="20">
        <v>0.13068181818181818</v>
      </c>
      <c r="AP226" s="20">
        <v>0.38068181818181818</v>
      </c>
      <c r="AQ226" s="20">
        <v>0.63352272727272729</v>
      </c>
      <c r="AR226" s="20">
        <v>0.88920454545454541</v>
      </c>
      <c r="AS226" s="3"/>
      <c r="AT226" s="3"/>
      <c r="AU226" s="3"/>
      <c r="AV226" s="3"/>
    </row>
    <row r="227" spans="1:62" x14ac:dyDescent="0.25">
      <c r="A227" s="1">
        <v>2015</v>
      </c>
      <c r="B227" s="16">
        <v>16269</v>
      </c>
      <c r="C227" s="17">
        <v>109.31</v>
      </c>
      <c r="D227" s="10">
        <v>12098.9</v>
      </c>
      <c r="E227" s="17">
        <v>2915.7</v>
      </c>
      <c r="F227" s="17">
        <v>249901</v>
      </c>
      <c r="G227" s="18">
        <v>251219921.66666666</v>
      </c>
      <c r="H227" s="11">
        <v>112.861</v>
      </c>
      <c r="I227" s="11">
        <v>0.11</v>
      </c>
      <c r="J227" s="10">
        <v>4.5</v>
      </c>
      <c r="K227" s="10">
        <v>1.97</v>
      </c>
      <c r="L227" s="11">
        <v>102.03400000000001</v>
      </c>
      <c r="M227" s="10">
        <v>148138</v>
      </c>
      <c r="N227" s="19">
        <v>197.61303429935847</v>
      </c>
      <c r="O227" s="19">
        <v>265.52263808522656</v>
      </c>
      <c r="P227" s="24">
        <v>202.28403430317317</v>
      </c>
      <c r="Q227" s="20">
        <v>20.995380788979471</v>
      </c>
      <c r="R227" s="18"/>
      <c r="S227" s="18"/>
      <c r="T227" s="18"/>
      <c r="U227" s="18">
        <f>J227-K227</f>
        <v>2.5300000000000002</v>
      </c>
      <c r="V227" s="21">
        <f>100*LN(L227*M227/F227)</f>
        <v>410.23855233923172</v>
      </c>
      <c r="W227" s="22">
        <f>100*LN(Q227)</f>
        <v>304.43024510985907</v>
      </c>
      <c r="X227" s="22">
        <f xml:space="preserve"> 100*LN((1000000/52)*N227/F227)</f>
        <v>272.1757467158904</v>
      </c>
      <c r="Y227" s="22">
        <f xml:space="preserve"> 100*LN((1000000000/52)*O227/G227)</f>
        <v>301.18829258581377</v>
      </c>
      <c r="Z227" s="22">
        <f xml:space="preserve"> 100*LN((1000000/52)*P227/F227)</f>
        <v>274.51195411325966</v>
      </c>
      <c r="AA227" s="22"/>
      <c r="AB227" s="20">
        <v>225</v>
      </c>
      <c r="AC227" s="20">
        <f>400*(LN(B227/F227)-LN(B226/F226))</f>
        <v>0.33155008724552459</v>
      </c>
      <c r="AD227" s="18">
        <f>(LN((D227/C227)/F227)-LN((D226/C226)/F226))*400</f>
        <v>-0.9692246383213643</v>
      </c>
      <c r="AE227" s="18">
        <f>(LN((E227/C227)/F227)-LN((E226/C226)/F226))*400</f>
        <v>2.472622201972996</v>
      </c>
      <c r="AF227" s="18">
        <f>400*(LN(C227)-LN(C226))</f>
        <v>3.659484930054191E-2</v>
      </c>
      <c r="AG227" s="18">
        <f>(LN(H227/C227)-LN(H226/C226))*400</f>
        <v>1.8676123829764288</v>
      </c>
      <c r="AH227" s="18">
        <f>I227</f>
        <v>0.11</v>
      </c>
      <c r="AI227" s="18">
        <f>U227</f>
        <v>2.5300000000000002</v>
      </c>
      <c r="AJ227" s="23">
        <f t="shared" si="18"/>
        <v>-5.228381338357508</v>
      </c>
      <c r="AK227" s="18">
        <f t="shared" si="23"/>
        <v>-5.6947264052575974</v>
      </c>
      <c r="AL227" s="18">
        <f t="shared" si="19"/>
        <v>-4.7583292467247134</v>
      </c>
      <c r="AM227" s="18">
        <f t="shared" si="20"/>
        <v>-2.2048374414089835</v>
      </c>
      <c r="AN227" s="18">
        <f t="shared" si="21"/>
        <v>-6.9525423691243873</v>
      </c>
      <c r="AO227" s="20">
        <v>0.19</v>
      </c>
      <c r="AP227" s="20">
        <v>0.40749999999999997</v>
      </c>
      <c r="AQ227" s="20">
        <v>0.69</v>
      </c>
      <c r="AR227" s="20">
        <v>0.99778409090909093</v>
      </c>
      <c r="AS227" s="3"/>
      <c r="AT227" s="3"/>
      <c r="AU227" s="3"/>
      <c r="AV227" s="3"/>
    </row>
    <row r="228" spans="1:62" x14ac:dyDescent="0.25">
      <c r="A228" s="1">
        <v>2015.25</v>
      </c>
      <c r="B228" s="16">
        <v>16374.2</v>
      </c>
      <c r="C228" s="17">
        <v>109.919</v>
      </c>
      <c r="D228" s="10">
        <v>12240.2</v>
      </c>
      <c r="E228" s="17">
        <v>2944.7</v>
      </c>
      <c r="F228" s="17">
        <v>250461</v>
      </c>
      <c r="G228" s="18">
        <v>251773679.33333334</v>
      </c>
      <c r="H228" s="11">
        <v>114.145</v>
      </c>
      <c r="I228" s="11">
        <v>0.13</v>
      </c>
      <c r="J228" s="10">
        <v>4.83</v>
      </c>
      <c r="K228" s="10">
        <v>2.16</v>
      </c>
      <c r="L228" s="11">
        <v>101.84399999999999</v>
      </c>
      <c r="M228" s="10">
        <v>148685</v>
      </c>
      <c r="N228" s="19">
        <v>198.60473895797628</v>
      </c>
      <c r="O228" s="19">
        <v>266.75109927628284</v>
      </c>
      <c r="P228" s="24">
        <v>203.13240552673238</v>
      </c>
      <c r="Q228" s="20">
        <v>21.06492198929158</v>
      </c>
      <c r="R228" s="18"/>
      <c r="S228" s="18"/>
      <c r="T228" s="18"/>
      <c r="U228" s="18">
        <f>J228-K228</f>
        <v>2.67</v>
      </c>
      <c r="V228" s="21">
        <f>100*LN(L228*M228/F228)</f>
        <v>410.19689851286245</v>
      </c>
      <c r="W228" s="22">
        <f>100*LN(Q228)</f>
        <v>304.76091920911807</v>
      </c>
      <c r="X228" s="22">
        <f xml:space="preserve"> 100*LN((1000000/52)*N228/F228)</f>
        <v>272.45249537682997</v>
      </c>
      <c r="Y228" s="22">
        <f xml:space="preserve"> 100*LN((1000000000/52)*O228/G228)</f>
        <v>301.42969854760338</v>
      </c>
      <c r="Z228" s="22">
        <f xml:space="preserve"> 100*LN((1000000/52)*P228/F228)</f>
        <v>274.70663510164621</v>
      </c>
      <c r="AA228" s="22"/>
      <c r="AB228" s="20">
        <v>226</v>
      </c>
      <c r="AC228" s="20">
        <f>400*(LN(B228/F228)-LN(B227/F227))</f>
        <v>1.6828353964459808</v>
      </c>
      <c r="AD228" s="18">
        <f>(LN((D228/C228)/F228)-LN((D227/C227)/F227))*400</f>
        <v>1.5267393965324061</v>
      </c>
      <c r="AE228" s="18">
        <f>(LN((E228/C228)/F228)-LN((E227/C227)/F227))*400</f>
        <v>0.84111487912394978</v>
      </c>
      <c r="AF228" s="18">
        <f>400*(LN(C228)-LN(C227))</f>
        <v>2.222339440575638</v>
      </c>
      <c r="AG228" s="18">
        <f>(LN(H228/C228)-LN(H227/C227))*400</f>
        <v>2.3026993452881146</v>
      </c>
      <c r="AH228" s="18">
        <f>I228</f>
        <v>0.13</v>
      </c>
      <c r="AI228" s="18">
        <f>U228</f>
        <v>2.67</v>
      </c>
      <c r="AJ228" s="23">
        <f t="shared" si="18"/>
        <v>-5.270035164726778</v>
      </c>
      <c r="AK228" s="18">
        <f t="shared" si="23"/>
        <v>-5.4179777443180228</v>
      </c>
      <c r="AL228" s="18">
        <f t="shared" si="19"/>
        <v>-4.5169232849351033</v>
      </c>
      <c r="AM228" s="18">
        <f t="shared" si="20"/>
        <v>-1.8741633421499841</v>
      </c>
      <c r="AN228" s="18">
        <f t="shared" si="21"/>
        <v>-6.757861380737836</v>
      </c>
      <c r="AO228" s="20">
        <v>0.25</v>
      </c>
      <c r="AP228" s="20">
        <v>0.5</v>
      </c>
      <c r="AQ228" s="20">
        <v>0.79426136363636368</v>
      </c>
      <c r="AR228" s="20">
        <v>1.1223863636363638</v>
      </c>
      <c r="AS228" s="3"/>
      <c r="AT228" s="3"/>
      <c r="AU228" s="3"/>
      <c r="AV228" s="3"/>
    </row>
    <row r="229" spans="1:62" x14ac:dyDescent="0.25">
      <c r="A229" s="1">
        <v>2015.5</v>
      </c>
      <c r="B229" s="16">
        <v>16454.900000000001</v>
      </c>
      <c r="C229" s="17">
        <v>110.253</v>
      </c>
      <c r="D229" s="10">
        <v>12356.9</v>
      </c>
      <c r="E229" s="17">
        <v>2995.3</v>
      </c>
      <c r="F229" s="17">
        <v>251099</v>
      </c>
      <c r="G229" s="18">
        <v>252413735.33333334</v>
      </c>
      <c r="H229" s="11">
        <v>114.899</v>
      </c>
      <c r="I229" s="11">
        <v>0.13</v>
      </c>
      <c r="J229" s="10">
        <v>5.24</v>
      </c>
      <c r="K229" s="10">
        <v>2.2200000000000002</v>
      </c>
      <c r="L229" s="11">
        <v>101.682</v>
      </c>
      <c r="M229" s="10">
        <v>148971</v>
      </c>
      <c r="N229" s="19">
        <v>198.60088462247091</v>
      </c>
      <c r="O229" s="19">
        <v>266.80815450993572</v>
      </c>
      <c r="P229" s="24">
        <v>203.10488480939108</v>
      </c>
      <c r="Q229" s="20">
        <v>21.037551828576575</v>
      </c>
      <c r="R229" s="18"/>
      <c r="S229" s="18"/>
      <c r="T229" s="18"/>
      <c r="U229" s="18">
        <f>J229-K229</f>
        <v>3.02</v>
      </c>
      <c r="V229" s="21">
        <f>100*LN(L229*M229/F229)</f>
        <v>409.97546686907106</v>
      </c>
      <c r="W229" s="22">
        <f>100*LN(Q229)</f>
        <v>304.63090231420097</v>
      </c>
      <c r="X229" s="22">
        <f xml:space="preserve"> 100*LN((1000000/52)*N229/F229)</f>
        <v>272.19614826157544</v>
      </c>
      <c r="Y229" s="22">
        <f xml:space="preserve"> 100*LN((1000000000/52)*O229/G229)</f>
        <v>301.19718900071155</v>
      </c>
      <c r="Z229" s="22">
        <f xml:space="preserve"> 100*LN((1000000/52)*P229/F229)</f>
        <v>274.43867962718548</v>
      </c>
      <c r="AA229" s="22"/>
      <c r="AB229" s="20">
        <v>227</v>
      </c>
      <c r="AC229" s="20">
        <f>400*(LN(B229/F229)-LN(B228/F228))</f>
        <v>0.94892637341299491</v>
      </c>
      <c r="AD229" s="18">
        <f>(LN((D229/C229)/F229)-LN((D228/C228)/F228))*400</f>
        <v>1.5643747436978828</v>
      </c>
      <c r="AE229" s="18">
        <f>(LN((E229/C229)/F229)-LN((E228/C228)/F228))*400</f>
        <v>4.5837565289666315</v>
      </c>
      <c r="AF229" s="18">
        <f>400*(LN(C229)-LN(C228))</f>
        <v>1.2135975735663607</v>
      </c>
      <c r="AG229" s="18">
        <f>(LN(H229/C229)-LN(H228/C228))*400</f>
        <v>1.4199670644614193</v>
      </c>
      <c r="AH229" s="18">
        <f>I229</f>
        <v>0.13</v>
      </c>
      <c r="AI229" s="18">
        <f>U229</f>
        <v>3.02</v>
      </c>
      <c r="AJ229" s="23">
        <f t="shared" si="18"/>
        <v>-5.4914668085181688</v>
      </c>
      <c r="AK229" s="18">
        <f t="shared" si="23"/>
        <v>-5.6743248595725504</v>
      </c>
      <c r="AL229" s="18">
        <f t="shared" si="19"/>
        <v>-4.7494328318269368</v>
      </c>
      <c r="AM229" s="18">
        <f t="shared" si="20"/>
        <v>-2.0041802370670894</v>
      </c>
      <c r="AN229" s="18">
        <f t="shared" si="21"/>
        <v>-7.0258168551985705</v>
      </c>
      <c r="AO229" s="23">
        <v>0.40749999999999997</v>
      </c>
      <c r="AP229" s="23">
        <v>0.61789772727272729</v>
      </c>
      <c r="AQ229" s="23">
        <v>0.87181818181818183</v>
      </c>
      <c r="AR229" s="23">
        <v>1.1590909090909092</v>
      </c>
      <c r="AS229" s="6"/>
      <c r="AT229" s="6"/>
      <c r="AU229" s="6"/>
      <c r="AV229" s="6"/>
    </row>
    <row r="230" spans="1:62" x14ac:dyDescent="0.25">
      <c r="A230" s="1">
        <v>2015.75</v>
      </c>
      <c r="B230" s="16">
        <v>16490.7</v>
      </c>
      <c r="C230" s="17">
        <v>110.504</v>
      </c>
      <c r="D230" s="10">
        <v>12438.8</v>
      </c>
      <c r="E230" s="17">
        <v>2997.2</v>
      </c>
      <c r="F230" s="17">
        <v>251741</v>
      </c>
      <c r="G230" s="18">
        <v>253049093</v>
      </c>
      <c r="H230" s="11">
        <v>115.908</v>
      </c>
      <c r="I230" s="11">
        <v>0.16</v>
      </c>
      <c r="J230" s="10">
        <v>5.42</v>
      </c>
      <c r="K230" s="10">
        <v>2.19</v>
      </c>
      <c r="L230" s="11">
        <v>101.748</v>
      </c>
      <c r="M230" s="10">
        <v>149568</v>
      </c>
      <c r="N230" s="19">
        <v>200.01699487793684</v>
      </c>
      <c r="O230" s="19">
        <v>268.18860910001229</v>
      </c>
      <c r="P230" s="24">
        <v>204.62799493897199</v>
      </c>
      <c r="Q230" s="20">
        <v>21.113775790960087</v>
      </c>
      <c r="R230" s="18"/>
      <c r="S230" s="18"/>
      <c r="T230" s="18"/>
      <c r="U230" s="18">
        <f>J230-K230</f>
        <v>3.23</v>
      </c>
      <c r="V230" s="21">
        <f>100*LN(L230*M230/F230)</f>
        <v>410.18495258183628</v>
      </c>
      <c r="W230" s="22">
        <f>100*LN(Q230)</f>
        <v>304.99257085360381</v>
      </c>
      <c r="X230" s="22">
        <f xml:space="preserve"> 100*LN((1000000/52)*N230/F230)</f>
        <v>272.6513116520415</v>
      </c>
      <c r="Y230" s="22">
        <f xml:space="preserve"> 100*LN((1000000000/52)*O230/G230)</f>
        <v>301.46185453016687</v>
      </c>
      <c r="Z230" s="22">
        <f xml:space="preserve"> 100*LN((1000000/52)*P230/F230)</f>
        <v>274.93044510089987</v>
      </c>
      <c r="AA230" s="22"/>
      <c r="AB230" s="20">
        <v>228</v>
      </c>
      <c r="AC230" s="20">
        <f>400*(LN(B230/F230)-LN(B229/F229))</f>
        <v>-0.15208683432987868</v>
      </c>
      <c r="AD230" s="18">
        <f>(LN((D230/C230)/F230)-LN((D229/C229)/F229))*400</f>
        <v>0.71140641580740294</v>
      </c>
      <c r="AE230" s="18">
        <f>(LN((E230/C230)/F230)-LN((E229/C229)/F229))*400</f>
        <v>-1.677346429550397</v>
      </c>
      <c r="AF230" s="18">
        <f>400*(LN(C230)-LN(C229))</f>
        <v>0.90959782262380884</v>
      </c>
      <c r="AG230" s="18">
        <f>(LN(H230/C230)-LN(H229/C229))*400</f>
        <v>2.5877187327819353</v>
      </c>
      <c r="AH230" s="18">
        <f>I230</f>
        <v>0.16</v>
      </c>
      <c r="AI230" s="18">
        <f>U230</f>
        <v>3.23</v>
      </c>
      <c r="AJ230" s="23">
        <f>V230-AVERAGE(V$23:V$235)</f>
        <v>-5.2819810957529398</v>
      </c>
      <c r="AK230" s="18">
        <f t="shared" si="23"/>
        <v>-5.2191614691064956</v>
      </c>
      <c r="AL230" s="18">
        <f t="shared" si="19"/>
        <v>-4.4847673023716084</v>
      </c>
      <c r="AM230" s="18">
        <f t="shared" si="20"/>
        <v>-1.6425116976642471</v>
      </c>
      <c r="AN230" s="18">
        <f t="shared" si="21"/>
        <v>-6.5340513814841756</v>
      </c>
      <c r="AO230" s="18">
        <v>0.4375</v>
      </c>
      <c r="AP230" s="18">
        <v>0.59499999999999997</v>
      </c>
      <c r="AQ230" s="18">
        <v>0.875</v>
      </c>
      <c r="AR230" s="18">
        <v>1.1335227272727273</v>
      </c>
    </row>
    <row r="231" spans="1:62" x14ac:dyDescent="0.25">
      <c r="A231" s="1">
        <v>2016</v>
      </c>
      <c r="B231" s="18">
        <v>16525</v>
      </c>
      <c r="C231" s="17">
        <v>110.63</v>
      </c>
      <c r="D231" s="18">
        <v>12498</v>
      </c>
      <c r="E231" s="17">
        <v>2994.8</v>
      </c>
      <c r="F231" s="17">
        <v>252581</v>
      </c>
      <c r="G231" s="18">
        <v>253887430.66666666</v>
      </c>
      <c r="H231" s="11">
        <v>115.61799999999999</v>
      </c>
      <c r="I231" s="11">
        <v>0.36</v>
      </c>
      <c r="J231" s="18">
        <v>5.31</v>
      </c>
      <c r="K231" s="25">
        <v>1.91</v>
      </c>
      <c r="L231" s="11">
        <v>101.621</v>
      </c>
      <c r="M231" s="20">
        <v>150959</v>
      </c>
      <c r="N231" s="24">
        <v>200.71347187831628</v>
      </c>
      <c r="O231" s="24">
        <v>269.38520883875299</v>
      </c>
      <c r="P231" s="24">
        <v>205.40680502727258</v>
      </c>
      <c r="Q231" s="20">
        <v>21.159318597469348</v>
      </c>
      <c r="R231" s="18"/>
      <c r="S231" s="18"/>
      <c r="T231" s="18"/>
      <c r="U231" s="18">
        <f>J231-K231</f>
        <v>3.3999999999999995</v>
      </c>
      <c r="V231" s="21">
        <f>100*LN(L231*M231/F231)</f>
        <v>410.65264941149098</v>
      </c>
      <c r="W231" s="22">
        <f>100*LN(Q231)</f>
        <v>305.20804040835634</v>
      </c>
      <c r="X231" s="22">
        <f xml:space="preserve"> 100*LN((1000000/52)*N231/F231)</f>
        <v>272.66579490543978</v>
      </c>
      <c r="Y231" s="22">
        <f xml:space="preserve"> 100*LN((1000000000/52)*O231/G231)</f>
        <v>301.57629363511785</v>
      </c>
      <c r="Z231" s="22">
        <f xml:space="preserve"> 100*LN((1000000/52)*P231/F231)</f>
        <v>274.9771998604412</v>
      </c>
      <c r="AA231" s="22"/>
      <c r="AB231" s="20">
        <v>229</v>
      </c>
      <c r="AC231" s="20">
        <f>400*(LN(B231/F231)-LN(B230/F230))</f>
        <v>-0.50136321856406596</v>
      </c>
      <c r="AD231" s="18">
        <f>(LN((D231/C231)/F231)-LN((D230/C230)/F230))*400</f>
        <v>0.11088923124482619</v>
      </c>
      <c r="AE231" s="18">
        <f>(LN((E231/C231)/F231)-LN((E230/C230)/F230))*400</f>
        <v>-2.1087427706937945</v>
      </c>
      <c r="AF231" s="18">
        <f>400*(LN(C231)-LN(C230))</f>
        <v>0.45583225966439045</v>
      </c>
      <c r="AG231" s="18">
        <f>(LN(H231/C231)-LN(H230/C230))*400</f>
        <v>-1.457880069969522</v>
      </c>
      <c r="AH231" s="18">
        <f>I231</f>
        <v>0.36</v>
      </c>
      <c r="AI231" s="18">
        <f>U231</f>
        <v>3.3999999999999995</v>
      </c>
      <c r="AJ231" s="23">
        <f t="shared" ref="AJ231:AJ235" si="24">V231-AVERAGE(V$23:V$235)</f>
        <v>-4.814284266098241</v>
      </c>
      <c r="AK231" s="18">
        <f>X231-AVERAGE(X$23:X$235)</f>
        <v>-5.2046782157082134</v>
      </c>
      <c r="AL231" s="18">
        <f t="shared" si="19"/>
        <v>-4.3703281974206334</v>
      </c>
      <c r="AM231" s="18">
        <f t="shared" si="20"/>
        <v>-1.4270421429117164</v>
      </c>
      <c r="AN231" s="18">
        <f>Z231-AVERAGE(Z$23:Z$235)</f>
        <v>-6.4872966219428463</v>
      </c>
      <c r="AO231" s="18">
        <v>0.58125000000000004</v>
      </c>
      <c r="AP231" s="18">
        <v>0.70625000000000004</v>
      </c>
      <c r="AQ231" s="18">
        <v>0.94</v>
      </c>
      <c r="AR231" s="18">
        <v>1.1274999999999999</v>
      </c>
      <c r="AS231" s="12"/>
      <c r="AT231" s="12"/>
      <c r="AU231" s="12"/>
      <c r="AV231" s="12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</row>
    <row r="232" spans="1:62" x14ac:dyDescent="0.25">
      <c r="A232" s="1">
        <v>2016.25</v>
      </c>
      <c r="B232" s="18">
        <v>16583.099999999999</v>
      </c>
      <c r="C232" s="17">
        <v>111.258</v>
      </c>
      <c r="D232" s="18">
        <v>12692.7</v>
      </c>
      <c r="E232" s="17">
        <v>3002.5</v>
      </c>
      <c r="F232" s="17">
        <v>253180</v>
      </c>
      <c r="G232" s="18">
        <v>254482427.66666666</v>
      </c>
      <c r="H232" s="11">
        <v>117.34699999999999</v>
      </c>
      <c r="I232" s="11">
        <v>0.37</v>
      </c>
      <c r="J232" s="18">
        <v>4.67</v>
      </c>
      <c r="K232" s="18">
        <v>1.75</v>
      </c>
      <c r="L232" s="11">
        <v>101.61</v>
      </c>
      <c r="M232" s="20">
        <v>151059</v>
      </c>
      <c r="N232" s="24">
        <v>201.54185542007022</v>
      </c>
      <c r="O232" s="24">
        <v>270.552341271599</v>
      </c>
      <c r="P232" s="24">
        <v>206.41018875976138</v>
      </c>
      <c r="Q232" s="20">
        <v>21.222097442203562</v>
      </c>
      <c r="R232" s="18"/>
      <c r="S232" s="18"/>
      <c r="T232" s="18"/>
      <c r="U232" s="18">
        <f>J232-K232</f>
        <v>2.92</v>
      </c>
      <c r="V232" s="21">
        <f>100*LN(L232*M232/F232)</f>
        <v>410.47117462663607</v>
      </c>
      <c r="W232" s="22">
        <f>100*LN(Q232)</f>
        <v>305.50429710063815</v>
      </c>
      <c r="X232" s="22">
        <f xml:space="preserve"> 100*LN((1000000/52)*N232/F232)</f>
        <v>272.84079412144217</v>
      </c>
      <c r="Y232" s="22">
        <f xml:space="preserve"> 100*LN((1000000000/52)*O232/G232)</f>
        <v>301.77453510899375</v>
      </c>
      <c r="Z232" s="22">
        <f xml:space="preserve"> 100*LN((1000000/52)*P232/F232)</f>
        <v>275.22762587271967</v>
      </c>
      <c r="AA232" s="22"/>
      <c r="AB232" s="20">
        <v>230</v>
      </c>
      <c r="AC232" s="20">
        <f>400*(LN(B232/F232)-LN(B231/F231))</f>
        <v>0.4564039564629141</v>
      </c>
      <c r="AD232" s="18">
        <f>(LN((D232/C232)/F232)-LN((D231/C231)/F231))*400</f>
        <v>2.9716624648273182</v>
      </c>
      <c r="AE232" s="18">
        <f>(LN((E232/C232)/F232)-LN((E231/C231)/F231))*400</f>
        <v>-2.184565514284742</v>
      </c>
      <c r="AF232" s="18">
        <f>400*(LN(C232)-LN(C231))</f>
        <v>2.2642114105924094</v>
      </c>
      <c r="AG232" s="18">
        <f>(LN(H232/C232)-LN(H231/C231))*400</f>
        <v>3.6732701735544273</v>
      </c>
      <c r="AH232" s="18">
        <f>I232</f>
        <v>0.37</v>
      </c>
      <c r="AI232" s="18">
        <f>U232</f>
        <v>2.92</v>
      </c>
      <c r="AJ232" s="23">
        <f t="shared" si="24"/>
        <v>-4.9957590509531542</v>
      </c>
      <c r="AK232" s="18">
        <f t="shared" ref="AK232:AK235" si="25">X232-AVERAGE(X$23:X$235)</f>
        <v>-5.0296789997058227</v>
      </c>
      <c r="AL232" s="18">
        <f t="shared" si="19"/>
        <v>-4.1720867235447372</v>
      </c>
      <c r="AM232" s="18">
        <f t="shared" si="20"/>
        <v>-1.1307854506299009</v>
      </c>
      <c r="AN232" s="18">
        <f t="shared" ref="AN232:AN235" si="26">Z232-AVERAGE(Z$23:Z$235)</f>
        <v>-6.2368706096643791</v>
      </c>
      <c r="AO232" s="18">
        <v>0.5675</v>
      </c>
      <c r="AP232" s="18">
        <v>0.6925</v>
      </c>
      <c r="AQ232" s="18">
        <v>0.88</v>
      </c>
      <c r="AR232" s="18">
        <v>1.1299999999999999</v>
      </c>
      <c r="AS232" s="12"/>
      <c r="AT232" s="12"/>
      <c r="AU232" s="12"/>
      <c r="AV232" s="12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</row>
    <row r="233" spans="1:62" x14ac:dyDescent="0.25">
      <c r="A233" s="1">
        <v>2016.5</v>
      </c>
      <c r="B233" s="18">
        <v>16727</v>
      </c>
      <c r="C233" s="17">
        <v>111.648</v>
      </c>
      <c r="D233" s="18">
        <v>12832.2</v>
      </c>
      <c r="E233" s="17">
        <v>3013.1</v>
      </c>
      <c r="F233" s="17">
        <v>253855</v>
      </c>
      <c r="G233" s="18">
        <v>255157841.33333334</v>
      </c>
      <c r="H233" s="11">
        <v>118.521</v>
      </c>
      <c r="I233" s="11">
        <v>0.39</v>
      </c>
      <c r="J233" s="18">
        <v>4.26</v>
      </c>
      <c r="K233" s="18">
        <v>1.56</v>
      </c>
      <c r="L233" s="11">
        <v>101.578</v>
      </c>
      <c r="M233" s="20">
        <v>151709</v>
      </c>
      <c r="N233" s="24">
        <v>201.96090721518959</v>
      </c>
      <c r="O233" s="24">
        <v>271.00302205512662</v>
      </c>
      <c r="P233" s="24">
        <v>206.72090696723427</v>
      </c>
      <c r="Q233" s="20">
        <v>21.223940123708175</v>
      </c>
      <c r="R233" s="18"/>
      <c r="S233" s="18"/>
      <c r="T233" s="18"/>
      <c r="U233" s="18">
        <f>J233-K233</f>
        <v>2.6999999999999997</v>
      </c>
      <c r="V233" s="21">
        <f>100*LN(L233*M233/F233)</f>
        <v>410.60279506084163</v>
      </c>
      <c r="W233" s="22">
        <f>100*LN(Q233)</f>
        <v>305.51297956718366</v>
      </c>
      <c r="X233" s="22">
        <f xml:space="preserve"> 100*LN((1000000/52)*N233/F233)</f>
        <v>272.78224725644668</v>
      </c>
      <c r="Y233" s="22">
        <f xml:space="preserve"> 100*LN((1000000000/52)*O233/G233)</f>
        <v>301.67591934264067</v>
      </c>
      <c r="Z233" s="22">
        <f xml:space="preserve"> 100*LN((1000000/52)*P233/F233)</f>
        <v>275.11179305335298</v>
      </c>
      <c r="AA233" s="22"/>
      <c r="AB233" s="20">
        <v>231</v>
      </c>
      <c r="AC233" s="20">
        <f>400*(LN(B233/F233)-LN(B232/F232))</f>
        <v>2.3910144728480631</v>
      </c>
      <c r="AD233" s="18">
        <f>(LN((D233/C233)/F233)-LN((D232/C232)/F232))*400</f>
        <v>1.9075343569056713</v>
      </c>
      <c r="AE233" s="18">
        <f>(LN((E233/C233)/F233)-LN((E232/C232)/F232))*400</f>
        <v>-1.0550407822208285</v>
      </c>
      <c r="AF233" s="18">
        <f>400*(LN(C233)-LN(C232))</f>
        <v>1.3996945724251475</v>
      </c>
      <c r="AG233" s="18">
        <f>(LN(H233/C233)-LN(H232/C232))*400</f>
        <v>2.5822264853904735</v>
      </c>
      <c r="AH233" s="18">
        <f>I233</f>
        <v>0.39</v>
      </c>
      <c r="AI233" s="18">
        <f>U233</f>
        <v>2.6999999999999997</v>
      </c>
      <c r="AJ233" s="23">
        <f t="shared" si="24"/>
        <v>-4.8641386167475957</v>
      </c>
      <c r="AK233" s="18">
        <f t="shared" si="25"/>
        <v>-5.0882258647013145</v>
      </c>
      <c r="AL233" s="18">
        <f t="shared" si="19"/>
        <v>-4.2707024898978148</v>
      </c>
      <c r="AM233" s="18">
        <f t="shared" si="20"/>
        <v>-1.1221029840843926</v>
      </c>
      <c r="AN233" s="18">
        <f t="shared" si="26"/>
        <v>-6.3527034290310667</v>
      </c>
      <c r="AO233" s="18">
        <v>0.505</v>
      </c>
      <c r="AP233" s="18">
        <v>0.63</v>
      </c>
      <c r="AQ233" s="18">
        <v>0.8175</v>
      </c>
      <c r="AR233" s="18">
        <v>0.88</v>
      </c>
      <c r="AS233" s="12"/>
      <c r="AT233" s="12"/>
      <c r="AU233" s="12"/>
      <c r="AV233" s="12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2" x14ac:dyDescent="0.25">
      <c r="A234" s="1">
        <v>2016.75</v>
      </c>
      <c r="B234" s="18">
        <v>16813.3</v>
      </c>
      <c r="C234" s="17">
        <v>112.229</v>
      </c>
      <c r="D234" s="18">
        <v>13008.9</v>
      </c>
      <c r="E234" s="17">
        <v>3049</v>
      </c>
      <c r="F234" s="17">
        <v>254534</v>
      </c>
      <c r="G234" s="18">
        <v>255827446.66666666</v>
      </c>
      <c r="H234" s="11">
        <v>117.633</v>
      </c>
      <c r="I234" s="11">
        <v>0.45</v>
      </c>
      <c r="J234" s="18">
        <v>4.6399999999999997</v>
      </c>
      <c r="K234" s="18">
        <v>2.14</v>
      </c>
      <c r="L234" s="11">
        <v>101.282</v>
      </c>
      <c r="M234" s="20">
        <v>152020</v>
      </c>
      <c r="N234" s="24">
        <v>202.44657181503555</v>
      </c>
      <c r="O234" s="24">
        <v>270.85952964092019</v>
      </c>
      <c r="P234" s="24">
        <v>206.83257197143814</v>
      </c>
      <c r="Q234" s="20">
        <v>21.180348049575755</v>
      </c>
      <c r="R234" s="18"/>
      <c r="S234" s="18"/>
      <c r="T234" s="18"/>
      <c r="U234" s="18">
        <f>J234-K234</f>
        <v>2.4999999999999996</v>
      </c>
      <c r="V234" s="21">
        <f>100*LN(L234*M234/F234)</f>
        <v>410.24863742217786</v>
      </c>
      <c r="W234" s="22">
        <f>100*LN(Q234)</f>
        <v>305.30737729738291</v>
      </c>
      <c r="X234" s="22">
        <f xml:space="preserve"> 100*LN((1000000/52)*N234/F234)</f>
        <v>272.75531468935378</v>
      </c>
      <c r="Y234" s="22">
        <f xml:space="preserve"> 100*LN((1000000000/52)*O234/G234)</f>
        <v>301.36087253304345</v>
      </c>
      <c r="Z234" s="22">
        <f xml:space="preserve"> 100*LN((1000000/52)*P234/F234)</f>
        <v>274.89867729775034</v>
      </c>
      <c r="AA234" s="22"/>
      <c r="AB234" s="20">
        <v>232</v>
      </c>
      <c r="AC234" s="20">
        <f>400*(LN(B234/F234)-LN(B233/F233))</f>
        <v>0.98995002461510495</v>
      </c>
      <c r="AD234" s="18">
        <f>(LN((D234/C234)/F234)-LN((D233/C233)/F233))*400</f>
        <v>2.3258221496277542</v>
      </c>
      <c r="AE234" s="18">
        <f>(LN((E234/C234)/F234)-LN((E233/C233)/F233))*400</f>
        <v>1.5930690817341997</v>
      </c>
      <c r="AF234" s="18">
        <f>400*(LN(C234)-LN(C233))</f>
        <v>2.07614468422328</v>
      </c>
      <c r="AG234" s="18">
        <f>(LN(H234/C234)-LN(H233/C233))*400</f>
        <v>-5.0843653718755846</v>
      </c>
      <c r="AH234" s="18">
        <f>I234</f>
        <v>0.45</v>
      </c>
      <c r="AI234" s="18">
        <f>U234</f>
        <v>2.4999999999999996</v>
      </c>
      <c r="AJ234" s="23">
        <f t="shared" si="24"/>
        <v>-5.2182962554113601</v>
      </c>
      <c r="AK234" s="18">
        <f t="shared" si="25"/>
        <v>-5.1151584317942138</v>
      </c>
      <c r="AL234" s="18">
        <f t="shared" si="19"/>
        <v>-4.5857492994950348</v>
      </c>
      <c r="AM234" s="18">
        <f t="shared" si="20"/>
        <v>-1.3277052538851422</v>
      </c>
      <c r="AN234" s="18">
        <f t="shared" si="26"/>
        <v>-6.5658191846337104</v>
      </c>
      <c r="AO234" s="18">
        <v>0.5675</v>
      </c>
      <c r="AP234" s="18">
        <v>0.6925</v>
      </c>
      <c r="AQ234" s="18">
        <v>0.8175</v>
      </c>
      <c r="AR234" s="18">
        <v>1.0049999999999999</v>
      </c>
      <c r="AS234" s="12"/>
      <c r="AT234" s="12"/>
      <c r="AU234" s="12"/>
      <c r="AV234" s="12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</row>
    <row r="235" spans="1:62" x14ac:dyDescent="0.25">
      <c r="A235" s="1">
        <v>2017</v>
      </c>
      <c r="B235" s="18">
        <v>16861.599999999999</v>
      </c>
      <c r="C235" s="17">
        <v>112.846</v>
      </c>
      <c r="D235" s="18">
        <v>13108.4</v>
      </c>
      <c r="E235" s="17">
        <v>3147.4</v>
      </c>
      <c r="F235" s="17">
        <v>254247</v>
      </c>
      <c r="G235" s="18">
        <v>255538777.66666666</v>
      </c>
      <c r="H235" s="11">
        <v>118.274</v>
      </c>
      <c r="I235" s="11">
        <v>0.7</v>
      </c>
      <c r="J235" s="18">
        <v>4.66</v>
      </c>
      <c r="K235" s="18">
        <v>2.4500000000000002</v>
      </c>
      <c r="L235" s="11">
        <v>101.339</v>
      </c>
      <c r="M235" s="20">
        <v>152536</v>
      </c>
      <c r="N235" s="24">
        <v>203.28323468680702</v>
      </c>
      <c r="O235" s="24">
        <v>272.15223948121138</v>
      </c>
      <c r="P235" s="24">
        <v>207.9512344312223</v>
      </c>
      <c r="Q235" s="20">
        <v>21.324596715742452</v>
      </c>
      <c r="R235" s="18"/>
      <c r="S235" s="18"/>
      <c r="T235" s="18"/>
      <c r="U235" s="18">
        <f>J235-K235</f>
        <v>2.21</v>
      </c>
      <c r="V235" s="21">
        <f>100*LN(L235*M235/F235)</f>
        <v>410.75657305403365</v>
      </c>
      <c r="W235" s="22">
        <f>100*LN(Q235)</f>
        <v>305.98611818621077</v>
      </c>
      <c r="X235" s="22">
        <f xml:space="preserve"> 100*LN((1000000/52)*N235/F235)</f>
        <v>273.28055763065248</v>
      </c>
      <c r="Y235" s="22">
        <f xml:space="preserve"> 100*LN((1000000000/52)*O235/G235)</f>
        <v>301.9499004278801</v>
      </c>
      <c r="Z235" s="22">
        <f xml:space="preserve"> 100*LN((1000000/52)*P235/F235)</f>
        <v>275.55089273154459</v>
      </c>
      <c r="AA235" s="22"/>
      <c r="AB235" s="20">
        <v>233</v>
      </c>
      <c r="AC235" s="20">
        <f>400*(LN(B235/F235)-LN(B234/F234))</f>
        <v>1.5987177083813364</v>
      </c>
      <c r="AD235" s="18">
        <f>(LN((D235/C235)/F235)-LN((D234/C234)/F234))*400</f>
        <v>1.3060254987657061</v>
      </c>
      <c r="AE235" s="18">
        <f>(LN((E235/C235)/F235)-LN((E234/C234)/F234))*400</f>
        <v>10.963441377120375</v>
      </c>
      <c r="AF235" s="18">
        <f>400*(LN(C235)-LN(C234))</f>
        <v>2.1930522556306897</v>
      </c>
      <c r="AG235" s="18">
        <f>(LN(H235/C235)-LN(H234/C234))*400</f>
        <v>-1.9308949959975785E-2</v>
      </c>
      <c r="AH235" s="18">
        <f>I235</f>
        <v>0.7</v>
      </c>
      <c r="AI235" s="18">
        <f>U235</f>
        <v>2.21</v>
      </c>
      <c r="AJ235" s="23">
        <f t="shared" si="24"/>
        <v>-4.7103606235555731</v>
      </c>
      <c r="AK235" s="18">
        <f t="shared" si="25"/>
        <v>-4.589915490495514</v>
      </c>
      <c r="AL235" s="18">
        <f t="shared" si="19"/>
        <v>-3.9967214046583877</v>
      </c>
      <c r="AM235" s="18">
        <f t="shared" si="20"/>
        <v>-0.64896436505728161</v>
      </c>
      <c r="AN235" s="18">
        <f t="shared" si="26"/>
        <v>-5.9136037508394566</v>
      </c>
      <c r="AO235" s="18">
        <v>0.8175</v>
      </c>
      <c r="AP235" s="18">
        <v>1.0049999999999999</v>
      </c>
      <c r="AQ235" s="18">
        <v>1.1924999999999999</v>
      </c>
      <c r="AR235" s="18">
        <v>1.38</v>
      </c>
      <c r="AS235" s="12"/>
      <c r="AT235" s="12"/>
      <c r="AU235" s="12"/>
      <c r="AV235" s="12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</row>
    <row r="236" spans="1:62" x14ac:dyDescent="0.25">
      <c r="V236" s="8"/>
      <c r="W236" s="9"/>
      <c r="X236" s="9"/>
      <c r="Y236" s="9"/>
      <c r="Z236" s="9"/>
      <c r="AA236" s="9"/>
      <c r="AO236" s="12"/>
      <c r="AP236" s="12"/>
      <c r="AQ236" s="12"/>
      <c r="AR236" s="12"/>
      <c r="AS236" s="12"/>
      <c r="AT236" s="12"/>
      <c r="AU236" s="12"/>
      <c r="AV236" s="12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</row>
    <row r="237" spans="1:62" x14ac:dyDescent="0.25">
      <c r="V237" s="8"/>
      <c r="W237" s="9"/>
      <c r="X237" s="9"/>
      <c r="Y237" s="9"/>
      <c r="Z237" s="9"/>
      <c r="AA237" s="9"/>
      <c r="AO237" s="2"/>
      <c r="AP237" s="2"/>
      <c r="AQ237" s="2"/>
      <c r="AR237" s="2"/>
      <c r="AS237" s="1"/>
      <c r="AT237" s="1"/>
    </row>
    <row r="238" spans="1:62" x14ac:dyDescent="0.25">
      <c r="AO238" s="2"/>
      <c r="AP238" s="2"/>
      <c r="AQ238" s="2"/>
      <c r="AR238" s="2"/>
      <c r="AS238" s="1"/>
      <c r="AT238" s="1"/>
      <c r="AU238" s="1"/>
      <c r="AV238" s="1"/>
    </row>
    <row r="239" spans="1:62" x14ac:dyDescent="0.25">
      <c r="AO239" s="2"/>
      <c r="AP239" s="2"/>
      <c r="AQ239" s="2"/>
      <c r="AR239" s="2"/>
      <c r="AS239" s="1"/>
      <c r="AT239" s="1"/>
    </row>
    <row r="240" spans="1:62" x14ac:dyDescent="0.25">
      <c r="AO240" s="2"/>
      <c r="AP240" s="2"/>
      <c r="AQ240" s="2"/>
      <c r="AR240" s="2"/>
      <c r="AS240" s="1"/>
      <c r="AT240" s="1"/>
      <c r="AU240" s="1"/>
      <c r="AV240" s="1"/>
    </row>
    <row r="241" spans="41:44" x14ac:dyDescent="0.25">
      <c r="AO241" s="1"/>
    </row>
    <row r="244" spans="41:44" x14ac:dyDescent="0.25">
      <c r="AO244" s="1"/>
      <c r="AP244" s="1"/>
      <c r="AQ244" s="1"/>
      <c r="AR244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>Institut für Weltwirtschaft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Maik Wolters</dc:creator>
  <cp:lastModifiedBy>Maik Hendrik Wolters</cp:lastModifiedBy>
  <dcterms:created xsi:type="dcterms:W3CDTF">2015-04-28T08:09:38Z</dcterms:created>
  <dcterms:modified xsi:type="dcterms:W3CDTF">2018-05-03T12:45:52Z</dcterms:modified>
</cp:coreProperties>
</file>